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-plans\Desktop\หน้าจอ\คำรับรองฯ\2560\รายงานผลรายเดือน\"/>
    </mc:Choice>
  </mc:AlternateContent>
  <bookViews>
    <workbookView xWindow="0" yWindow="0" windowWidth="20490" windowHeight="7800"/>
  </bookViews>
  <sheets>
    <sheet name="Sheet1" sheetId="1" r:id="rId1"/>
    <sheet name="Sheet2" sheetId="2" r:id="rId2"/>
    <sheet name="Sheet3" sheetId="3" r:id="rId3"/>
  </sheets>
  <definedNames>
    <definedName name="OLE_LINK4" localSheetId="0">Sheet1!$A$4</definedName>
    <definedName name="_xlnm.Print_Titles" localSheetId="0">Sheet1!$4:$5</definedName>
  </definedNames>
  <calcPr calcId="152511"/>
</workbook>
</file>

<file path=xl/calcChain.xml><?xml version="1.0" encoding="utf-8"?>
<calcChain xmlns="http://schemas.openxmlformats.org/spreadsheetml/2006/main">
  <c r="M71" i="1" l="1"/>
  <c r="M115" i="1" l="1"/>
  <c r="M25" i="1"/>
  <c r="M8" i="1"/>
  <c r="M92" i="1" l="1"/>
  <c r="M78" i="1" l="1"/>
  <c r="M82" i="1"/>
  <c r="M74" i="1"/>
  <c r="M90" i="1" l="1"/>
  <c r="M109" i="1"/>
  <c r="M112" i="1"/>
  <c r="M113" i="1"/>
  <c r="M114" i="1"/>
  <c r="M111" i="1"/>
  <c r="M104" i="1"/>
  <c r="M93" i="1"/>
  <c r="M94" i="1"/>
  <c r="M95" i="1"/>
  <c r="M96" i="1"/>
  <c r="M97" i="1"/>
  <c r="M98" i="1"/>
  <c r="M99" i="1"/>
  <c r="M100" i="1"/>
  <c r="M101" i="1"/>
  <c r="M102" i="1"/>
  <c r="M103" i="1"/>
  <c r="M105" i="1"/>
  <c r="M106" i="1"/>
  <c r="M107" i="1"/>
  <c r="M108" i="1"/>
  <c r="M44" i="1"/>
  <c r="M50" i="1"/>
  <c r="M57" i="1"/>
  <c r="M66" i="1"/>
  <c r="M65" i="1"/>
  <c r="M73" i="1"/>
  <c r="M122" i="1"/>
  <c r="M124" i="1"/>
  <c r="M131" i="1"/>
  <c r="M129" i="1"/>
  <c r="M125" i="1"/>
  <c r="M117" i="1"/>
  <c r="M64" i="1"/>
  <c r="M52" i="1"/>
  <c r="M46" i="1"/>
  <c r="K14" i="1"/>
  <c r="K43" i="1"/>
  <c r="J43" i="1"/>
  <c r="M15" i="1"/>
  <c r="M20" i="1" l="1"/>
  <c r="M23" i="1"/>
  <c r="M18" i="1"/>
  <c r="M22" i="1"/>
  <c r="M19" i="1"/>
  <c r="M21" i="1"/>
  <c r="M17" i="1" l="1"/>
  <c r="J14" i="1" l="1"/>
  <c r="M132" i="1"/>
  <c r="C68" i="1" l="1"/>
  <c r="C6" i="1" l="1"/>
  <c r="C132" i="1" l="1"/>
  <c r="G135" i="1" s="1"/>
</calcChain>
</file>

<file path=xl/sharedStrings.xml><?xml version="1.0" encoding="utf-8"?>
<sst xmlns="http://schemas.openxmlformats.org/spreadsheetml/2006/main" count="223" uniqueCount="180">
  <si>
    <t>น้ำหนัก (%)</t>
  </si>
  <si>
    <t>เป้าหมาย/เกณฑ์การให้คะแนน</t>
  </si>
  <si>
    <t>เป้าประสงค์ระดับยุทธศาสตร์ (Strategic Goals)</t>
  </si>
  <si>
    <t>SG1 มีแหล่งกักเก็บน้ำและมีปริมาณน้ำที่จัดการได้ เพื่อเพิ่มพื้นที่ชลประทาน</t>
  </si>
  <si>
    <t>SG2 การบริหารจัดการน้ำโดยให้ทุกภาคส่วนได้รับน้ำที่มีคุณภาพอย่างทั่วถึงและเป็นธรรม ตามปริมาณน้ำต้นทุนที่มีในแต่ละปี (อุปโภค-บริโภค เกษตร อุสาหกรรม และรักษาระบบนิเวศ)</t>
  </si>
  <si>
    <t>เป้าหมาย</t>
  </si>
  <si>
    <t>± 17.5%</t>
  </si>
  <si>
    <t>± 14.0%</t>
  </si>
  <si>
    <t>± 10.5%</t>
  </si>
  <si>
    <t>± 7.0%</t>
  </si>
  <si>
    <t>± 3.5%</t>
  </si>
  <si>
    <t>SG3 การปรับเปลี่ยนการใช้น้ำภาคเกษตรมีประสิทธิภาพมากขึ้น</t>
  </si>
  <si>
    <t>SG4 เพิ่มมูลค่าทางเศรษฐกิจทางการเกษตรในพื้นที่ชลประทาน</t>
  </si>
  <si>
    <t>K12 : ร้อยละความสำเร็จของการจัดทำระบบงาน วิธีการและฐานข้อมูลสำหรับการประเมินผลโครงการ EIRR / ผลตอบแทนทางการเงิน FIRR และประสิทธิภาพการชลประทาน DPR และการประเมินความคุ้มค่าทางเศรษฐกิจด้านการเกษตรของระบบชลประทาน (B/C Ratio)</t>
  </si>
  <si>
    <t>-</t>
  </si>
  <si>
    <t>K13 : มูลค่าทางเศรษฐกิจด้านการเกษตรในพื้นที่ชลประทาน (ค่าตอบแทนทางเศรษฐศาสตร์ของ โครงการ (EIRR))</t>
  </si>
  <si>
    <t>K14 : ความคุ้มค่าทางเศรษฐกิจด้านการเกษตรของระบบชลประทาน (ค่าตอบแทนต่อค่าลงทุนของโครงการ (B/C Ratio)</t>
  </si>
  <si>
    <t>SG5 ความสูญเสียทางเศรษฐกิจที่ลดลง อันเนื่องมาจากอุทกภัยและภัยแล้ง</t>
  </si>
  <si>
    <t>SG6 การคาดการณ์สถานการณ์น้ำมีความทันสมัยและเข้าถึงกลุ่มเป้าหมายของชลประทานที่ทันต่อเหตุการณ์</t>
  </si>
  <si>
    <t>K17 : ระบบฐานข้อมูลน้ำและการคาดการณ์สถานการณ์น้ำตามลุ่มน้ำที่เป็นระบบเดียวกันทั้งประเทศ สามารถเชื่อมต่อกับระบบ internet และเข้าถึงกลุ่มเป้าหมายของชลประทาน อย่างทันต่อเหตุการณ์ (Real time)</t>
  </si>
  <si>
    <t>SG7 ยกระดับการมีส่วนร่วมของประชาชน และชุมชนในพื้นที่ไปสู่ระดับการเสริมอำนาจการบริหารจัดการการชลประทาน</t>
  </si>
  <si>
    <t>SG8 เพิ่มเครือข่ายให้ครอบคลุมทุกกลุ่มผู้ใช้น้ำ (เครือข่ายผู้ใช้น้ำเกษตร อุปโภค-บริโภค อุตสาหกรรม อื่นๆ)</t>
  </si>
  <si>
    <t>SG9 ได้รับการสนับสนุนจากท้องถิ่นและจังหวัดในการพัฒนาโครงการ</t>
  </si>
  <si>
    <t>ไม่มี</t>
  </si>
  <si>
    <t>มี</t>
  </si>
  <si>
    <t>SG10 เป็นองค์กรอัจฉริยะ</t>
  </si>
  <si>
    <t>เป้าประสงค์ระดับปฏิบัติการ (Operational Objectives)</t>
  </si>
  <si>
    <t>Opo3 อาคารชลประทานอยู่ในสภาพพร้อมใช้งาน</t>
  </si>
  <si>
    <t>Opo4 การเตรียมความพร้อมก่อนการก่อสร้างเป็นไปตามแผน</t>
  </si>
  <si>
    <t>Opo7 มีระเบียบและกฎหมายที่ทันสมัย</t>
  </si>
  <si>
    <t>Opo8 มีความร่วมมือ / ความช่วยเหลือด้านการชลประทานกับต่างประเทศในการพัฒนาโครงการ</t>
  </si>
  <si>
    <t>Opo11 กระบวนงานที่มีประสิทธิภาพเหมาะสมกับการทำงานบนฐานดิจิทัล เทคโนโลยีและสารสนเทศ</t>
  </si>
  <si>
    <t>Opo12 บุคลากรมีสมรรถนะสูง</t>
  </si>
  <si>
    <t>Opo13 มีผลงานการวิจัยและพัฒนาที่ใช้ประโยชน์ในงานชลประทาน</t>
  </si>
  <si>
    <r>
      <t xml:space="preserve">Opo1 </t>
    </r>
    <r>
      <rPr>
        <sz val="16"/>
        <color rgb="FF000000"/>
        <rFont val="TH SarabunPSK"/>
        <family val="2"/>
      </rPr>
      <t>ผู้</t>
    </r>
    <r>
      <rPr>
        <sz val="16"/>
        <color theme="1"/>
        <rFont val="TH SarabunPSK"/>
        <family val="2"/>
      </rPr>
      <t>มีส่วนได้ส่วนเสียเชื่อมั่นในระบบเทคโนโลยีข้อมูลสารสนเทศและองค์ความรู้ด้านการชลประทาน</t>
    </r>
  </si>
  <si>
    <r>
      <t xml:space="preserve">Opo5 </t>
    </r>
    <r>
      <rPr>
        <sz val="16"/>
        <color theme="1"/>
        <rFont val="TH SarabunPSK"/>
        <family val="2"/>
      </rPr>
      <t>การก่อสร้างซ่อมแซมและปรับปรุงแล้วเสร็จตามแผน</t>
    </r>
  </si>
  <si>
    <r>
      <t xml:space="preserve">Opo9 </t>
    </r>
    <r>
      <rPr>
        <sz val="16"/>
        <color theme="1"/>
        <rFont val="TH SarabunPSK"/>
        <family val="2"/>
      </rPr>
      <t>มีการเผยแพร่ประชาสัมพันธ์อย่างต่อเนื่องและทั่วถึง</t>
    </r>
  </si>
  <si>
    <r>
      <t xml:space="preserve">Opo10 </t>
    </r>
    <r>
      <rPr>
        <sz val="16"/>
        <color theme="1"/>
        <rFont val="TH SarabunPSK"/>
        <family val="2"/>
      </rPr>
      <t>มีระบบฐานข้อมูลสารสนเทศและองค์ความรู้ที่เหมาะสมในงานชลประทาน</t>
    </r>
  </si>
  <si>
    <t>รายงานผลการปฏิบัติราชการตามตัวชี้วัดตามคำรับรองปฏิบัติราชการ</t>
  </si>
  <si>
    <t>ผลการดำเนินงาน</t>
  </si>
  <si>
    <t>ค่าคะแนน</t>
  </si>
  <si>
    <t>ที่ได้</t>
  </si>
  <si>
    <t>ถ่วงน้ำหนัก</t>
  </si>
  <si>
    <t>โครงการ</t>
  </si>
  <si>
    <t>เป้าหมาย
(ไร่)</t>
  </si>
  <si>
    <t>ผลงาน
(ไร่)</t>
  </si>
  <si>
    <t>รวม</t>
  </si>
  <si>
    <t>น.น.</t>
  </si>
  <si>
    <t>ผลงาน
(%)</t>
  </si>
  <si>
    <t>K11 : ปริมาณผลผลิตต่อไร่ในพื้นที่เป้าหมาย (หน่วย : กิโลกรัมต่อไร่)</t>
  </si>
  <si>
    <t>K18 : ร้อยละของกลุ่มเป้าหมายที่ได้รับข้อมูลการคาดการณ์สถานการณ์น้ำของชลประทานอย่างทันต่อเหตุการณ์ (หน่วย : ร้อยละ)</t>
  </si>
  <si>
    <t>Opo2 ผู้ใช้น้ำมีความพึงพอใจจากการบริหารน้ำ</t>
  </si>
  <si>
    <t>100
เสร็จก่อน
15 ก.ย.</t>
  </si>
  <si>
    <t>100
เสร็จก่อน
1 ก.ย.</t>
  </si>
  <si>
    <r>
      <t xml:space="preserve">Opo6 </t>
    </r>
    <r>
      <rPr>
        <sz val="16"/>
        <color theme="1"/>
        <rFont val="TH SarabunPSK"/>
        <family val="2"/>
      </rPr>
      <t>มีการวางแผนและบริหารงบประมาณอย่างมีประสิทธิภาพ</t>
    </r>
  </si>
  <si>
    <t>รวมทั้งหมด</t>
  </si>
  <si>
    <t>ค่าคะแนนถ่วงน้ำหนักรวม</t>
  </si>
  <si>
    <t>ค่าคะแนนถ่วงน้ำหนักสุทธิ</t>
  </si>
  <si>
    <t>=</t>
  </si>
  <si>
    <t>×  ค่าคะแนนถ่วงน้ำหนักรวม</t>
  </si>
  <si>
    <t>ค่าคะแนนที่ได้ ใช้ทศนิยม 2 ตำแหน่ง</t>
  </si>
  <si>
    <t>ค่าคะแนนถ่วงน้ำหนัก ใช้ทศนิยม 4 ตำแหน่ง</t>
  </si>
  <si>
    <t>เป้าประสงค์</t>
  </si>
  <si>
    <t>ตัวชี้วัด</t>
  </si>
  <si>
    <t>Opk17.1 : ระดับคุณภาพเว็บไซต์ของสำนัก/กอง</t>
  </si>
  <si>
    <t xml:space="preserve">Opk9 : ร้อยละของการก่อสร้างอาคารชลประทานที่แล้วเสร็จตามแผนงาน </t>
  </si>
  <si>
    <t>K10 : อัตราการใช้น้ำในภาคการเกษตรด้วยการบริหารจัดการน้ำและการปรับเปลี่ยนวิธีการใช้น้ำ (เลือก 1 โครงการ)</t>
  </si>
  <si>
    <t>K1 : จำนวนปริมาณกักเก็บน้ำที่เพิ่มขึ้น (เป้าหมาย...................ล้าน ลบ.ม.)</t>
  </si>
  <si>
    <t xml:space="preserve">Opk12 : ร้อยละของการเบิกจ่ายเงินงบประมาณรายจ่ายลงทุน  </t>
  </si>
  <si>
    <t xml:space="preserve">Opk13 : ร้อยละของการเบิกจ่ายเงินงบประมาณรายจ่ายภาพรวม  </t>
  </si>
  <si>
    <t>Opk19.1 : ร้อยละความพึงพอใจของบุคลากรต่อการปฏิบัติงาน 
ประเมินโดย สบค.</t>
  </si>
  <si>
    <t>Opk19 : ร้อยละเฉลี่ยของข้าราชการกรมที่ได้รับการพัฒนาตามแผนและผ่านการประเมินสมรรถนะตามเกณฑ์ที่กรมกำหนด</t>
  </si>
  <si>
    <t xml:space="preserve">Opk18 : ร้อยละของกระบวนงานที่มีการพัฒนาหรือปรับปรุงวิธีการทำงานบนฐานดิจิทัล โดยใช้ประโยชน์จากเทคโนโลยีและสารสนเทศ </t>
  </si>
  <si>
    <t>Opk17.2 : ร้อยละของการบันทึกข้อมูลในระบบติดตาม Online  
ประเมินโดย กผง.</t>
  </si>
  <si>
    <t>Opk17 : ร้อยละความสำเร็จในการพัฒนาระบบฐานข้อมูลสารสนเทศและองค์ความรู้</t>
  </si>
  <si>
    <t xml:space="preserve">Opk16 : ร้อยละของจำนวนเรื่องที่เผยแพร่และประชาสัมพันธ์ผ่านสื่อต่างๆ </t>
  </si>
  <si>
    <t xml:space="preserve">Opk15 : ร้อยละของความร่วมมือ / ความช่วยเหลือด้านการชลประทานกับต่างประเทศที่มีผลการดำเนินกิจกรรมในการพัฒนาโครงการ </t>
  </si>
  <si>
    <t xml:space="preserve">Opk14 : ร้อยละของประกาศ คำสั่ง กฎระเบียบและกฎหมายที่ได้มีการยกร่าง ปรับปรุงแก้ไข </t>
  </si>
  <si>
    <t xml:space="preserve">Opk11 : ร้อยละของเครื่องจักร เครื่องมือ อยู่ในสภาพพร้อมใช้งาน </t>
  </si>
  <si>
    <r>
      <t xml:space="preserve">Opk2 : </t>
    </r>
    <r>
      <rPr>
        <sz val="16"/>
        <color theme="1"/>
        <rFont val="TH SarabunPSK"/>
        <family val="2"/>
      </rPr>
      <t xml:space="preserve">จำนวนรางวัลจากหน่วยงานและองค์กรทั้งในประเทศและต่างประเทศ ที่ยกย่อง / ชมเชยระบบงานด้านต่างๆ ของกรมชลประทาน </t>
    </r>
  </si>
  <si>
    <t xml:space="preserve">K24 : ร้อยละของผู้ใช้น้ำและผู้มีส่วนได้ส่วนเสียที่ยอมรับในความเป็นองค์กรอัจฉริยะของกรมชลประทาน </t>
  </si>
  <si>
    <t xml:space="preserve">K9 : อัตราการใช้ที่ดินในเขตก่อสร้างจัดรูปที่ดินเพิ่มขึ้น (Cropping Intensity) </t>
  </si>
  <si>
    <t>Opk1 : ร้อยละของผู้มีส่วนได้ส่วนเสียที่เชื่อมั่นในระบบเทคโนโลยีข้อมูลสารสนเทศและองค์ความรู้ด้านการชลประทาน</t>
  </si>
  <si>
    <t>K16 : มูลค่าความเสียหายจากอุทกภัย และภัยแล้ง ในเขตพื้นที่ชลประทานลดลง</t>
  </si>
  <si>
    <t xml:space="preserve">K20 : ร้อยละของจำนวนโครงการเกี่ยวกับการบริหารจัดการน้ำที่มีการดำเนินการแบบมีส่วนร่วมในระดับการร่วมมือบริหารงานจัดการน้ำในงานชลประทาน(Collaboration Participation) และ/ หรือระดับการเสริมอำนาจประชาชนในพื้นที่(Empowering) </t>
  </si>
  <si>
    <t xml:space="preserve">K21 : ร้อยละของจำนวนเครือข่ายผู้ใช้น้ำทุกภาคส่วนที่เพิ่มขึ้น </t>
  </si>
  <si>
    <t>K19 : ร้อยละของจำนวนโครงการเกี่ยวกับการพัฒนาแหล่งน้ำที่มีการดำเนินการแบบมีส่วนร่วมในระดับการร่วมมือในงานชลประทาน (Collaboration Participation)</t>
  </si>
  <si>
    <t>Opk8 : ร้อยละของงานจัดหาที่ดินที่แล้วเสร็จตามแผนงาน</t>
  </si>
  <si>
    <t>K15 : ร้อยละของพื้นที่ความเสียหายของพืชเศรษฐกิจในเขตชลประทานจากอุทกภัยและภัยแล้ง</t>
  </si>
  <si>
    <t>Opk3 : ร้อยละของผู้ใช้น้ำที่มีความพึงพอใจในการบริหารน้ำของกรมชลประทาน ประเมินโดย กสช.</t>
  </si>
  <si>
    <t>Opk9.1 : ร้อยละของงานก่อสร้างอาคารชลประทานขนาดใหญ่ที่แล้วเสร็จตามแผนงาน</t>
  </si>
  <si>
    <t>Opk20 : ร้อยละของผลงานวิจัยและพัฒนาที่แล้วเสร็จและมีการเผยแพร่ถ่ายทอดเพื่อการใช้ประโยชน์ในงานชลประทาน</t>
  </si>
  <si>
    <t>Opk9.2 : ร้อยละของงานก่อสร้างอาคารชลประทานขนาดกลางที่แล้วเสร็จตามแผนงาน (เป้าหมาย...........รายการ) 
วัดแยกรายแห่ง/รายการ โดยถ่วงน้ำหนักตามเงินงบประมาณที่ได้รับจัดสรร</t>
  </si>
  <si>
    <t>K4 : ร้อยละของโครงการพระราชดำริที่ดำเนินการแล้วเสร็จตามแผน (เป้าหมาย ................ แห่ง) *เป็นของ กปพ.</t>
  </si>
  <si>
    <t>สำนักงานชลประทานที่ 2</t>
  </si>
  <si>
    <t>K2 : จำนวนพื้นที่ชลประทานที่เพิ่มขึ้น (เป้าหมาย 5,000 ไร่)</t>
  </si>
  <si>
    <t xml:space="preserve">1 1 ฝายมะโอพร้อมระบบส่งน้ำ ตำบลหงาว อำเภอเทิง จังหวัดเชียงราย </t>
  </si>
  <si>
    <t>2 2 ฝายนาวัวพร้อมระบบส่งน้ำ ตำบลศิลาแลง อำเภอปัว จังหวัดน่าน</t>
  </si>
  <si>
    <t xml:space="preserve">3 3 อ่างเก็บน้ำแม่อางพร้อมระบบส่งน้ำ  ตำบลบ้านบอม อำเภอแม่ทะ จังหวัดลำปาง </t>
  </si>
  <si>
    <t>4 4 สถานีสูบน้ำด้วยไฟฟ้าพร้อมระบบส่งน้ำบ้านห้วยโป่ง ตำบลต้า อำเภอขุนตาล จังหวัดเชียงราย</t>
  </si>
  <si>
    <t>K3 : จำนวนแหล่งน้ำเพื่อชุมชนที่เพิ่มขึ้น (เป้าหมาย 7 แห่ง)</t>
  </si>
  <si>
    <t xml:space="preserve">K5 : ร้อยละของพื้นที่ชลประทานที่เพิ่มขึ้นจากโครงการพระราชดำริ 
(เป้าหมาย 9,142 ไร่)  
</t>
  </si>
  <si>
    <t xml:space="preserve">1 ปรับปรุงระบบส่งน้ำฝายป่ารวก ตำบลแม่ถอด อำเภอเถิน จังหวัดลำปาง </t>
  </si>
  <si>
    <t>2. ปรับปรุงระบบส่งน้ำอ่างเก็บน้ำห้วยสามขา  ตำบลหัวเสือ อำเภอแม่ทะ จังหวัดลำปาง</t>
  </si>
  <si>
    <t xml:space="preserve">3. ปรับปรุงระบบส่งน้ำฝั่งซ้ายอ่างเก็บน้ำห้วยแม่จอก ตำบลเสริมซ้าย อำเภอเสริมงาม จังหวัดลำปาง 1 รายการ </t>
  </si>
  <si>
    <t xml:space="preserve">4. ระบบส่งน้ำฝายน้ำว้า (2)จัดหาน้ำสนับสนุนโครงการรักษ์น้ำเพื่อพระแม่ของแผ่นดินลุ่มน้ำขุนน่าน (บ้านเปียงซ้อ) ตำบลขุนน่าน อำเภอเฉลิมพระเกียรติ จังหวัดน่าน </t>
  </si>
  <si>
    <t xml:space="preserve">5. ระบบส่งน้ำอ่างเก็บน้ำห้วยสร้อยศรี ระยะที่ 1 ตำบลจุน อำเภอจุน จังหวัดพะเยา </t>
  </si>
  <si>
    <t xml:space="preserve">6. ระบบส่งน้ำฝั่งซ้ายฝายห้วยตอง ตำบลครึ่ง อำเภอเชียงของ จังหวัดเชียงราย </t>
  </si>
  <si>
    <t>7. ปรับปรุงระบบท่อส่งน้ำและอาคารประกอบโครงการจัดหาน้ำสนับสนุนบ้านสบขุ่น  ตำบลป่าคา อำเภอท่าวังผา จังหวัดน่าน</t>
  </si>
  <si>
    <t>8. ฝายห้วยผาลาดพร้อมระบบส่งน้ำ จัดหาน้ำสนับสนุนโครงการขยายผลโครงการหลวงบ้านน้ำเค็ม ตำบลปิงหลวง อำเภอนาหมื่น จังหวัดน่าน</t>
  </si>
  <si>
    <t>9. ฝายนาสาพร้อมระบบส่งน้ำโครงการขยายผลโครงการหลวงแม่จริม  ตำบลแม่จริม อำเภอแม่จริม จังหวัดน่าน</t>
  </si>
  <si>
    <t>10. ฝายพร้อมระบบส่งน้ำห้วยปางหมู จัดหาน้ำสนับสนุนศูนย์พัฒนาโครงการหลวงห้วยแล้ง  ตำบลปอ อำเภอเวียงแก่น จังหวัดเชียงราย</t>
  </si>
  <si>
    <t>11. ฝายห้วยกลางพร้อมระบบส่งน้ำบ้านผาตั้ง จัดหาน้ำสนับสนุนศูนย์พัฒนาโครงการหลวงผาตั้ง  ตำบลปอ อำเภอเวียงแก่น จังหวัดเชียงราย</t>
  </si>
  <si>
    <t>12. ฝายพร้อมระบบส่งน้ำบ้านป่าไม้  จัดหาน้ำสนับสนุนโครงการหลวงสะโง๊ะ ตำบลศรีดอนมูล อำเภอเชียงแสน จังหวัดเชียงราย</t>
  </si>
  <si>
    <t>13. ฝายบ้านห้วยน้ำเย็นพร้อมระบบส่งน้ำ  จัดหาน้ำสนับสนุนโครงการขยายผลโครงการหลวงวาวี ตำบลวาวี อำเภอแม่สรวย จังหวัดเชียงราย</t>
  </si>
  <si>
    <t>14. ฝายน้ำแม่คำพร้อมอาคารประกอบ จัดหาน้ำสนับสนุนโครงการรักษ์น้ำเพื่อพระแม่ของแผ่นดินลุ่มน้ำคำ ตำบลแม่สลองใน อำเภอแม่ฟ้าหลวง จังหวัดเชียงราย</t>
  </si>
  <si>
    <t>15. 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ตามแนวพระราชดำริอุทยานแห่งชาติขุนแจ ตำบลแม่เจดีย์ อำเภอเวียงป่าเป้า จังหวัดเชียงราย</t>
  </si>
  <si>
    <t>16. จัดหาน้ำสนับสนุนราษฎรและวนอุทยานบ้านพญาพิภักดิ์ ระยะที่2 ตำบลยางฮอม อำเภอขุนตาล จังหวัดเชียงราย</t>
  </si>
  <si>
    <t xml:space="preserve">17. ฝายแม่ลอยพร้อมระบบส่งน้ำ ตำบลหนองแรด อำเภอเทิง จังหวัดเชียงราย </t>
  </si>
  <si>
    <t>K6 : ร้อยละของพื้นที่บริหารจัดการน้ำในเขตชลประทานได้รับน้ำตามปริมาณน้ำต้นทุนที่มีในแต่ละปี (เป้าหมาย936,049ไร่ )</t>
  </si>
  <si>
    <t>Opk5 : ร้อยละของงานศึกษาโครงการที่แล้วเสร็จตามแผนงาน (เป้าหมาย 83 โครงการ) 
*วัดเป็นรายโครงการ หากมีรายการจำนวนมากให้ทำเป็นเอกสารแนบ</t>
  </si>
  <si>
    <t>Opk6 : ร้อยละของงานสำรวจที่แล้วเสร็จตามแผนงาน (เป้าหมาย 31 โครงการ)
*วัดเป็นรายโครงการ หากมีรายการจำนวนมากให้ทำเป็นเอกสารแนบ</t>
  </si>
  <si>
    <t>Opk7 : ร้อยละของงานออกแบบที่แล้วเสร็จตามแผนงาน (เป้าหมาย 52 โครงการ) 
*วัดเป็นรายโครงการ หากมีรายการจำนวนมากให้ทำเป็นเอกสารแนบ</t>
  </si>
  <si>
    <t>K8 : ร้อยละของอ่างเก็บน้ำและทางน้ำชลประทานที่มีคุณภาพน้ำได้เกณฑ์มาตรฐานกลางของกรมชลประทาน (เป้าหมาย 18 แห่ง)</t>
  </si>
  <si>
    <t>K21.1 : ร้อยละของจำนวนกลุ่มผู้ใช้น้ำพื้นฐานที่มีการจัดตั้งกลุ่มผู้ใช้น้ำพื้นฐานแล้วเสร็จตามแผน (เป้าหมาย 16 กลุ่ม)</t>
  </si>
  <si>
    <t>Opk4 : ร้อยละของอาคารชลประทานที่อยู่ในสภาพพร้อมใช้งาน (เป้าหมาย 10,277 แห่ง)</t>
  </si>
  <si>
    <t>Opk9.3 : ร้อยละของงานก่อสร้างโครงการพัฒนาอันเนื่องมาจากพระราชดำริที่แล้วเสร็จตามแผนงาน (เป้าหมาย 17 รายการ) 
วัดแยกรายแห่ง/รายการ โดยถ่วงน้ำหนักตามเงินงบประมาณที่ได้รับจัดสรร</t>
  </si>
  <si>
    <t>Opk9.4 : ร้อยละของงานก่อสร้างงานป้องกันและบรรเทาอุทกภัยที่แล้วเสร็จตามแผนงาน (เป้าหมาย 4 รายการ) 
วัดแยกรายแห่ง/รายการ โดยถ่วงน้ำหนักตามเงินงบประมาณที่ได้รับจัดสรร</t>
  </si>
  <si>
    <t xml:space="preserve">1. อาคารป้องกันการกัดเซาะตลิ่งแม่น้ำวังท้ายเขื่อนกิ่วลมบ้านสบมาย หมู่ที่ 2 ตำบลบ้านแลง  อำเภอเมืองลำปาง จังหวัดลำปาง </t>
  </si>
  <si>
    <t xml:space="preserve">2. ปรับปรุงลาดไหล่เขาฝั่งขวาโครงการเขื่อนแม่สรวย  ตำบลแม่สรวย อำเภอแม่สรวย จังหวัดเชียงราย </t>
  </si>
  <si>
    <t>3. ปรับปรุงทำนบดินพร้อมอาคารประกอบอ่างเก็บน้ำห้วยแม่แก่ง ตำบลแม่ถอด อำเภอเถิน จังหวัดลำปาง</t>
  </si>
  <si>
    <t xml:space="preserve">4. ปรับปรุงฐานยันเขื่อน อ่างเก็บน้ำดอยงู  ตำบลแม่เจดีย์ อำเภอเวียงป่าเป้า จังหวัดเชียงราย </t>
  </si>
  <si>
    <t>Opk16.1 : ร้อยละของจำนวนความถี่ในการเผยแพร่และประชาสัมพันธ์แล้วเสร็จตามแผนงาน เป้าหมาย 120 ครั้ง</t>
  </si>
  <si>
    <t>ดำเนินการบันทึกข้อมูลอย่างต่อเนื่อง</t>
  </si>
  <si>
    <t xml:space="preserve">ดำเนินการเผยแพร่ข้อมูลอย่างต่อเนื่อง และเป็นข้อมูล ณ ปัจจุบัน พร้อมกับปรับปรุงเว็บไซต์และรูปแบบของข้อมูล </t>
  </si>
  <si>
    <t>Opk10 : ร้อยละของการซ่อมแซมและปรับปรุงอาคารชลประทานที่แล้วเสร็จตามแผนงาน  (เป้าหมาย 104 รายการ)</t>
  </si>
  <si>
    <t>โครงการของชลประทานที่สอดคล้องกับแผนพัฒนาจังหวัด จำนวน 27 โครงการ</t>
  </si>
  <si>
    <t>งบประมาณที่ได้รับการสนับสนุนจากจังหวัดและท้องถิ่น จำนวนรวม 487.81 ล้านบาท</t>
  </si>
  <si>
    <t xml:space="preserve">ไม่มีพื้นที่เสียหาย </t>
  </si>
  <si>
    <t xml:space="preserve">1 ฝายมะโอพร้อมระบบส่งน้ำ ตำบลหงาว อำเภอเทิง จังหวัดเชียงราย </t>
  </si>
  <si>
    <t xml:space="preserve">2 อ่างเก็บน้ำห้วยแก่น ตำบลพระธาตุขิงแกง อำเภอจุน จังหวัดพะเยา </t>
  </si>
  <si>
    <t>3 ฝายนาวัวพร้อมระบบส่งน้ำ ตำบลศิลาแลง อำเภอปัว จังหวัดน่าน</t>
  </si>
  <si>
    <t xml:space="preserve">4 อ่างเก็บน้ำแม่อางพร้อมระบบส่งน้ำ  ตำบลบ้านบอม อำเภอแม่ทะ จังหวัดลำปาง </t>
  </si>
  <si>
    <t>7 สถานีสูบน้ำด้วยไฟฟ้าพร้อมระบบส่งน้ำบ้านห้วยโป่ง ตำบลต้า อำเภอขุนตาล จังหวัดเชียงราย</t>
  </si>
  <si>
    <r>
      <t xml:space="preserve">5 ฝายน้ำสางพร้อมระบบส่งน้ำ </t>
    </r>
    <r>
      <rPr>
        <sz val="14"/>
        <color rgb="FF000000"/>
        <rFont val="TH SarabunPSK"/>
        <family val="2"/>
      </rPr>
      <t>ตำบลภูฟ้า อำเภภอบ่อเกลือ จังหวัดน่าน</t>
    </r>
    <r>
      <rPr>
        <sz val="14"/>
        <color theme="1"/>
        <rFont val="TH SarabunPSK"/>
        <family val="2"/>
      </rPr>
      <t xml:space="preserve"> </t>
    </r>
  </si>
  <si>
    <r>
      <t>6 ฝายห้วยโป่ง</t>
    </r>
    <r>
      <rPr>
        <sz val="14"/>
        <color rgb="FF000000"/>
        <rFont val="TH SarabunPSK"/>
        <family val="2"/>
      </rPr>
      <t xml:space="preserve"> ตำบลม่วงยาย อำเภอเวียงแก่น จังหวัดเชียงราย</t>
    </r>
    <r>
      <rPr>
        <sz val="14"/>
        <color theme="1"/>
        <rFont val="TH SarabunPSK"/>
        <family val="2"/>
      </rPr>
      <t xml:space="preserve"> </t>
    </r>
  </si>
  <si>
    <t xml:space="preserve">K22 : จำนวนโครงการของชลประทานที่สอดคล้องกับแผนพัฒนาจังหวัด / กลุ่มจังหวัด </t>
  </si>
  <si>
    <t xml:space="preserve">K23 : งบประมาณที่ได้รับการสนับสนุนจากจังหวัดและท้องถิ่นให้ดำเนินโครงการของชลประทาน </t>
  </si>
  <si>
    <t>K7 : ปริมาณน้ำที่จัดสรรให้ตามวัตถุประสงค์การใช้น้ำ (เป้าหมาย 391 ล้าน ลบ.ม.) (ตามภาคผนวก)</t>
  </si>
  <si>
    <t xml:space="preserve">16. ฝายแม่ลอยพร้อมระบบส่งน้ำ ตำบลหนองแรด อำเภอเทิง จังหวัดเชียงราย </t>
  </si>
  <si>
    <t>(100/105)</t>
  </si>
  <si>
    <t>Opk21 : ร้อยละของคู่มือการปฏิบัติงาน (Work Manual) ที่ดำเนินการแล้วเสร็จตามแผน (เป้าหมาย 27 เล่ม)</t>
  </si>
  <si>
    <t xml:space="preserve">รวมปริมาณน้ำที่จัดสรรให้ตามวัตถุประสงค์การใช้น้ำ จำนวน 381.85 ล้าน ลบ.ม. คิดเป็นร้อยละ 97.66                                                               
</t>
  </si>
  <si>
    <t>- ปริมาณน้ำที่จัดสรรเพื่อการเกษตร รวม 358.25 ล้าน ลบ.ม.</t>
  </si>
  <si>
    <t>- ปริมาณน้ำที่จัดสรรเพื่อการอุปโภคบริโภค รวม 14.88 ล้าน ลบ.ม.</t>
  </si>
  <si>
    <t>- ปริมาณน้ำที่จัดสรรด้านอื่นๆ (ความปลอดภัยเขื่อนและสำรองเพื่อใช้ประโยชน์ในสภาวะฉุกเฉิน) รวม 8.62 ล้าน ลบ.ม.</t>
  </si>
  <si>
    <t>ประสิทธิภาพการชลประทาน คลอง LMC แม่วัง คลองสายใหญ่แม่ปุง โครงการส่งน้ำและบำรุงรักษาแม่วัง  คิดเป็นร้อยละ 76</t>
  </si>
  <si>
    <t xml:space="preserve">พื้นที่บริหารจัดการน้ำในเขตพื้นที่ชลประทาน ฤดูฝน 716,961 ไร่         ฤดูแล้ง 213,052 ไร่ รวม 930,013 ไร่ คิดเป็นร้อยละ 99.36                (ค่าเป้าหมาย-0.64%)
</t>
  </si>
  <si>
    <t>โครงการชลประทานน่าน  จัดตั้งกลุ่มผู้ใช้น้ำพื้นฐาน 1 กลุ่ม พื้นที่ 200 ไร่   คิดเป็นร้อยละ 6.25</t>
  </si>
  <si>
    <t xml:space="preserve">ผลการซ่อมแซมและปรับปรุงอาคารชลประทานแล้วเสร็จ  
1.ผลงานร้อยละ 100           จำนวน   95    โครงการ
2.ผลงานร้อยละ 80-99         จำนวน   9   โครงการ
3.ผลงานร้อยละ 60-79         จำนวน   0     โครงการ
4.ผลงานร้อยละ 40-59         จำนวน   0     โครงการ
5.ผลงานร้อยละ 20-39         จำนวน    0    โครงการ
6.ผลงานน้อยกว่าร้อยละ 20   จำนวน    0    โครงการ
</t>
  </si>
  <si>
    <t>รอบระยะเวลา 11 เดือน (1 ตุลาคม 2559 ถึง สิงหาคม 2560)</t>
  </si>
  <si>
    <t>จำนวนพื้นที่ชลประทานที่เพิ่มขึ้นรวม 3,780 ไร่  คิดเป็นร้อยละ 75.60</t>
  </si>
  <si>
    <t xml:space="preserve">แล้วเสร็จเฉลี่ย 90.86 % </t>
  </si>
  <si>
    <t>จำนวนพื้นที่ชลประทานที่เพิ่มขึ้นรวม 9,073 ไร่  คิดเป็นร้อยละ 99.25</t>
  </si>
  <si>
    <t xml:space="preserve">อ่างเก็บน้ำและทางน้ำชลประทานที่คุณภาพน้ำได้เกณฑ์มาตรฐานจำนวน 23  แห่ง  คิดเป็นร้อยละ 127.78                                                         1. โครงการส่งน้ำและบำรุงรักษาแม่วัง  จำนวน 6 แห่ง
2. โครงการส่งน้ำและบำรุงรักษาแม่ลาว  จำนวน 1 แห่ง
3. โครงการส่งน้ำและบำรุงรักษากิ่วลม-กิ่วคอหมา จำนวน 2 แห่ง
4. โครงการชลประทานลำปาง จำนวน 5 แห่ง
5. โครงการชลประทานน่าน จำนวน 9 แห่ง
</t>
  </si>
  <si>
    <t xml:space="preserve">ผลการศึกษาโครงการที่แล้วเสร็จ จำนวน 81 โครงการ  </t>
  </si>
  <si>
    <t>ระหว่างดำเนินการ จำนวน 2 โครงการ</t>
  </si>
  <si>
    <t xml:space="preserve">ผลการสำรวจโครงการที่แล้วเสร็จ  จำนวน 30 โครงการ  </t>
  </si>
  <si>
    <t>ระหว่างดำเนินการ จำนวน 1 โครงการ</t>
  </si>
  <si>
    <t xml:space="preserve">ผลการออกแบบโครงการที่แล้วเสร็จ จำนวน 50 โครงการ  </t>
  </si>
  <si>
    <t xml:space="preserve">แล้วเสร็จเฉลี่ย 98.65% </t>
  </si>
  <si>
    <t xml:space="preserve">แล้วเสร็จเฉลี่ย 94.50% </t>
  </si>
  <si>
    <t xml:space="preserve">อัตราการเบิกจ่ายงบประมาณรายจ่ายลงทุนคิดเป็นร้อยละ  88.97
 (ตามระบบ GFMIS กองการเงินและบัญชี )
</t>
  </si>
  <si>
    <t xml:space="preserve">ความถี่ในการเผยแพร่ประชาสัมพันธ์จำนวน 1,004 ครั้ง คิดเป็นร้อยละ 100   </t>
  </si>
  <si>
    <t>ผลการดำเนินงาน คิดเป็นร้อยละ 77.59</t>
  </si>
  <si>
    <t>ดำเนินการส่งแบบสำรวจให้ กสช.เมื่อวันที่ 6 กันยายน 2560</t>
  </si>
  <si>
    <t>ผลการประเมินความพึงพอใจ คิดเป็นร้อยละ 83.87</t>
  </si>
  <si>
    <t>ดำเนินการส่งแบบสำรวจให้ สบค.เมื่อวันที่ 17 กรกฎาคม 2560</t>
  </si>
  <si>
    <t xml:space="preserve">อาคารชลประทานที่อยู่ในสภาพพร้อมใช้งานจำนวน…11,268....  แห่ง  คิดเป็นร้อยละ 109.64    </t>
  </si>
  <si>
    <t>ร้อยละการบันทึกข้อมูล รอบ 6 เดือน   97.81 คิดเป็น 4.562 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</si>
</sst>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name val="TH SarabunPSK"/>
      <family val="2"/>
    </font>
    <font>
      <sz val="16"/>
      <color indexed="9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8"/>
      <color indexed="9"/>
      <name val="TH SarabunPSK"/>
      <family val="2"/>
    </font>
    <font>
      <b/>
      <sz val="16"/>
      <color rgb="FF000000"/>
      <name val="TH SarabunPSK"/>
      <family val="2"/>
    </font>
    <font>
      <sz val="1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77">
    <xf numFmtId="0" fontId="0" fillId="0" borderId="0" xfId="0"/>
    <xf numFmtId="0" fontId="6" fillId="0" borderId="0" xfId="0" applyFont="1" applyAlignment="1"/>
    <xf numFmtId="0" fontId="0" fillId="0" borderId="0" xfId="0" applyAlignment="1">
      <alignment vertical="top"/>
    </xf>
    <xf numFmtId="0" fontId="7" fillId="6" borderId="6" xfId="0" applyFont="1" applyFill="1" applyBorder="1" applyAlignment="1" applyProtection="1">
      <alignment horizontal="center" vertical="center"/>
    </xf>
    <xf numFmtId="187" fontId="7" fillId="6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7" borderId="9" xfId="0" applyFont="1" applyFill="1" applyBorder="1" applyAlignment="1" applyProtection="1">
      <alignment horizontal="center" vertical="top" wrapText="1"/>
    </xf>
    <xf numFmtId="0" fontId="9" fillId="7" borderId="10" xfId="0" applyFont="1" applyFill="1" applyBorder="1" applyAlignment="1" applyProtection="1">
      <alignment horizontal="center" vertical="top" wrapText="1"/>
    </xf>
    <xf numFmtId="0" fontId="9" fillId="8" borderId="9" xfId="0" applyFont="1" applyFill="1" applyBorder="1" applyAlignment="1" applyProtection="1">
      <alignment horizontal="center" vertical="top" wrapText="1"/>
    </xf>
    <xf numFmtId="0" fontId="9" fillId="7" borderId="11" xfId="0" applyFont="1" applyFill="1" applyBorder="1" applyAlignment="1" applyProtection="1">
      <alignment horizontal="center" vertical="top" wrapText="1"/>
    </xf>
    <xf numFmtId="187" fontId="9" fillId="8" borderId="10" xfId="0" applyNumberFormat="1" applyFont="1" applyFill="1" applyBorder="1" applyAlignment="1">
      <alignment horizontal="center" vertical="top" wrapText="1"/>
    </xf>
    <xf numFmtId="2" fontId="9" fillId="8" borderId="11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9" fillId="8" borderId="9" xfId="0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left" vertical="top" wrapText="1"/>
    </xf>
    <xf numFmtId="188" fontId="9" fillId="8" borderId="11" xfId="1" applyNumberFormat="1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center" vertical="top" wrapText="1"/>
    </xf>
    <xf numFmtId="187" fontId="9" fillId="8" borderId="22" xfId="0" applyNumberFormat="1" applyFont="1" applyFill="1" applyBorder="1" applyAlignment="1">
      <alignment horizontal="center" vertical="top" wrapText="1"/>
    </xf>
    <xf numFmtId="2" fontId="9" fillId="8" borderId="23" xfId="0" applyNumberFormat="1" applyFont="1" applyFill="1" applyBorder="1" applyAlignment="1">
      <alignment horizontal="center" vertical="top" wrapText="1"/>
    </xf>
    <xf numFmtId="0" fontId="9" fillId="7" borderId="26" xfId="0" applyFont="1" applyFill="1" applyBorder="1" applyAlignment="1" applyProtection="1">
      <alignment horizontal="center" vertical="top" wrapText="1"/>
    </xf>
    <xf numFmtId="0" fontId="9" fillId="8" borderId="27" xfId="0" applyFont="1" applyFill="1" applyBorder="1" applyAlignment="1" applyProtection="1">
      <alignment horizontal="center" vertical="top" wrapText="1"/>
    </xf>
    <xf numFmtId="0" fontId="9" fillId="8" borderId="21" xfId="0" applyFont="1" applyFill="1" applyBorder="1" applyAlignment="1" applyProtection="1">
      <alignment horizontal="left" vertical="top" wrapText="1"/>
    </xf>
    <xf numFmtId="0" fontId="8" fillId="7" borderId="9" xfId="0" applyFont="1" applyFill="1" applyBorder="1" applyAlignment="1" applyProtection="1">
      <alignment horizontal="center" vertical="top" wrapText="1"/>
    </xf>
    <xf numFmtId="0" fontId="9" fillId="8" borderId="26" xfId="0" applyFont="1" applyFill="1" applyBorder="1" applyAlignment="1" applyProtection="1">
      <alignment horizontal="left" vertical="top" wrapText="1"/>
    </xf>
    <xf numFmtId="188" fontId="9" fillId="8" borderId="22" xfId="1" applyNumberFormat="1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horizontal="center" vertical="top" wrapText="1"/>
    </xf>
    <xf numFmtId="0" fontId="8" fillId="7" borderId="20" xfId="0" applyFont="1" applyFill="1" applyBorder="1" applyAlignment="1" applyProtection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7" borderId="20" xfId="0" applyFont="1" applyFill="1" applyBorder="1" applyAlignment="1">
      <alignment horizontal="center" vertical="top"/>
    </xf>
    <xf numFmtId="0" fontId="3" fillId="10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3" fillId="5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0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187" fontId="7" fillId="0" borderId="0" xfId="0" applyNumberFormat="1" applyFont="1" applyFill="1" applyAlignment="1" applyProtection="1">
      <alignment horizontal="left"/>
    </xf>
    <xf numFmtId="187" fontId="8" fillId="0" borderId="0" xfId="0" applyNumberFormat="1" applyFont="1" applyFill="1" applyAlignment="1" applyProtection="1">
      <alignment horizontal="left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  <xf numFmtId="0" fontId="12" fillId="5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3" fillId="9" borderId="6" xfId="0" applyFont="1" applyFill="1" applyBorder="1"/>
    <xf numFmtId="0" fontId="2" fillId="9" borderId="6" xfId="0" applyFont="1" applyFill="1" applyBorder="1"/>
    <xf numFmtId="187" fontId="7" fillId="6" borderId="12" xfId="0" applyNumberFormat="1" applyFont="1" applyFill="1" applyBorder="1" applyAlignment="1" applyProtection="1">
      <alignment horizontal="center" vertical="center" wrapText="1"/>
    </xf>
    <xf numFmtId="0" fontId="2" fillId="10" borderId="6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13" fillId="0" borderId="0" xfId="0" applyFont="1"/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188" fontId="9" fillId="8" borderId="28" xfId="1" applyNumberFormat="1" applyFont="1" applyFill="1" applyBorder="1" applyAlignment="1" applyProtection="1">
      <alignment horizontal="left" vertical="top" wrapText="1"/>
    </xf>
    <xf numFmtId="187" fontId="9" fillId="8" borderId="28" xfId="0" applyNumberFormat="1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 applyProtection="1">
      <alignment horizontal="center" vertical="top" wrapText="1"/>
    </xf>
    <xf numFmtId="187" fontId="8" fillId="0" borderId="20" xfId="0" applyNumberFormat="1" applyFont="1" applyFill="1" applyBorder="1" applyAlignment="1" applyProtection="1">
      <alignment horizontal="center" vertical="top" wrapText="1"/>
    </xf>
    <xf numFmtId="0" fontId="9" fillId="8" borderId="29" xfId="0" applyFont="1" applyFill="1" applyBorder="1" applyAlignment="1" applyProtection="1">
      <alignment horizontal="left" vertical="top" wrapText="1"/>
    </xf>
    <xf numFmtId="0" fontId="14" fillId="0" borderId="30" xfId="0" applyFont="1" applyBorder="1" applyAlignment="1">
      <alignment vertical="top" wrapText="1"/>
    </xf>
    <xf numFmtId="2" fontId="3" fillId="0" borderId="20" xfId="0" applyNumberFormat="1" applyFont="1" applyBorder="1" applyAlignment="1">
      <alignment horizontal="center" vertical="top"/>
    </xf>
    <xf numFmtId="187" fontId="3" fillId="0" borderId="20" xfId="0" applyNumberFormat="1" applyFont="1" applyBorder="1" applyAlignment="1">
      <alignment horizontal="center" vertical="top"/>
    </xf>
    <xf numFmtId="187" fontId="3" fillId="0" borderId="6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187" fontId="8" fillId="0" borderId="16" xfId="0" applyNumberFormat="1" applyFont="1" applyFill="1" applyBorder="1" applyAlignment="1" applyProtection="1">
      <alignment horizontal="center" vertical="top" wrapText="1"/>
    </xf>
    <xf numFmtId="187" fontId="3" fillId="0" borderId="24" xfId="0" applyNumberFormat="1" applyFont="1" applyBorder="1" applyAlignment="1">
      <alignment horizontal="center" vertical="top"/>
    </xf>
    <xf numFmtId="0" fontId="8" fillId="12" borderId="6" xfId="0" applyFont="1" applyFill="1" applyBorder="1" applyAlignment="1" applyProtection="1">
      <alignment horizontal="center" vertical="top" wrapText="1"/>
    </xf>
    <xf numFmtId="0" fontId="3" fillId="12" borderId="6" xfId="0" applyFont="1" applyFill="1" applyBorder="1" applyAlignment="1">
      <alignment horizontal="center" vertical="top"/>
    </xf>
    <xf numFmtId="187" fontId="3" fillId="12" borderId="6" xfId="0" applyNumberFormat="1" applyFont="1" applyFill="1" applyBorder="1" applyAlignment="1">
      <alignment horizontal="center" vertical="top"/>
    </xf>
    <xf numFmtId="0" fontId="8" fillId="12" borderId="6" xfId="0" applyFont="1" applyFill="1" applyBorder="1" applyAlignment="1">
      <alignment horizontal="center" vertical="top"/>
    </xf>
    <xf numFmtId="187" fontId="3" fillId="7" borderId="20" xfId="0" applyNumberFormat="1" applyFont="1" applyFill="1" applyBorder="1" applyAlignment="1">
      <alignment horizontal="center" vertical="top"/>
    </xf>
    <xf numFmtId="2" fontId="3" fillId="7" borderId="20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17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left" vertical="top" wrapText="1"/>
    </xf>
    <xf numFmtId="187" fontId="9" fillId="0" borderId="0" xfId="0" applyNumberFormat="1" applyFont="1" applyFill="1" applyBorder="1" applyAlignment="1">
      <alignment horizontal="center" vertical="top" wrapText="1"/>
    </xf>
    <xf numFmtId="2" fontId="9" fillId="0" borderId="31" xfId="0" applyNumberFormat="1" applyFont="1" applyFill="1" applyBorder="1" applyAlignment="1">
      <alignment horizontal="center" vertical="top" wrapText="1"/>
    </xf>
    <xf numFmtId="0" fontId="9" fillId="8" borderId="18" xfId="0" applyFont="1" applyFill="1" applyBorder="1" applyAlignment="1" applyProtection="1">
      <alignment horizontal="left" vertical="top" wrapText="1"/>
    </xf>
    <xf numFmtId="187" fontId="9" fillId="8" borderId="0" xfId="0" applyNumberFormat="1" applyFont="1" applyFill="1" applyBorder="1" applyAlignment="1">
      <alignment horizontal="center" vertical="top" wrapText="1"/>
    </xf>
    <xf numFmtId="2" fontId="9" fillId="8" borderId="31" xfId="0" applyNumberFormat="1" applyFont="1" applyFill="1" applyBorder="1" applyAlignment="1">
      <alignment horizontal="center" vertical="top" wrapText="1"/>
    </xf>
    <xf numFmtId="0" fontId="9" fillId="8" borderId="4" xfId="0" applyFont="1" applyFill="1" applyBorder="1" applyAlignment="1" applyProtection="1">
      <alignment horizontal="center" vertical="top" wrapText="1"/>
    </xf>
    <xf numFmtId="187" fontId="9" fillId="8" borderId="5" xfId="0" applyNumberFormat="1" applyFont="1" applyFill="1" applyBorder="1" applyAlignment="1">
      <alignment horizontal="center" vertical="top" wrapText="1"/>
    </xf>
    <xf numFmtId="2" fontId="9" fillId="8" borderId="19" xfId="0" applyNumberFormat="1" applyFont="1" applyFill="1" applyBorder="1" applyAlignment="1">
      <alignment horizontal="center" vertical="top" wrapText="1"/>
    </xf>
    <xf numFmtId="187" fontId="9" fillId="0" borderId="5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 applyProtection="1">
      <alignment horizontal="center" vertical="top" wrapText="1"/>
    </xf>
    <xf numFmtId="187" fontId="3" fillId="0" borderId="2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187" fontId="9" fillId="8" borderId="33" xfId="0" applyNumberFormat="1" applyFont="1" applyFill="1" applyBorder="1" applyAlignment="1">
      <alignment horizontal="center" vertical="top" wrapText="1"/>
    </xf>
    <xf numFmtId="2" fontId="9" fillId="8" borderId="34" xfId="0" applyNumberFormat="1" applyFont="1" applyFill="1" applyBorder="1" applyAlignment="1">
      <alignment horizontal="center" vertical="top" wrapText="1"/>
    </xf>
    <xf numFmtId="2" fontId="3" fillId="0" borderId="35" xfId="0" applyNumberFormat="1" applyFont="1" applyBorder="1" applyAlignment="1">
      <alignment horizontal="center" vertical="top"/>
    </xf>
    <xf numFmtId="187" fontId="3" fillId="0" borderId="35" xfId="0" applyNumberFormat="1" applyFont="1" applyBorder="1" applyAlignment="1">
      <alignment horizontal="center" vertical="top"/>
    </xf>
    <xf numFmtId="0" fontId="9" fillId="8" borderId="36" xfId="0" applyFont="1" applyFill="1" applyBorder="1" applyAlignment="1" applyProtection="1">
      <alignment horizontal="left"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0" fontId="9" fillId="8" borderId="37" xfId="0" applyFont="1" applyFill="1" applyBorder="1" applyAlignment="1" applyProtection="1">
      <alignment horizontal="left" vertical="top" wrapText="1"/>
    </xf>
    <xf numFmtId="188" fontId="9" fillId="8" borderId="38" xfId="1" applyNumberFormat="1" applyFont="1" applyFill="1" applyBorder="1" applyAlignment="1" applyProtection="1">
      <alignment horizontal="left" vertical="top" wrapText="1"/>
    </xf>
    <xf numFmtId="188" fontId="9" fillId="8" borderId="34" xfId="1" applyNumberFormat="1" applyFont="1" applyFill="1" applyBorder="1" applyAlignment="1" applyProtection="1">
      <alignment horizontal="left" vertical="top" wrapText="1"/>
    </xf>
    <xf numFmtId="0" fontId="9" fillId="8" borderId="27" xfId="0" applyFont="1" applyFill="1" applyBorder="1" applyAlignment="1" applyProtection="1">
      <alignment horizontal="left" vertical="top" wrapText="1"/>
    </xf>
    <xf numFmtId="188" fontId="9" fillId="8" borderId="22" xfId="1" applyNumberFormat="1" applyFont="1" applyFill="1" applyBorder="1" applyAlignment="1" applyProtection="1">
      <alignment horizontal="left" vertical="top" wrapText="1"/>
    </xf>
    <xf numFmtId="188" fontId="9" fillId="8" borderId="23" xfId="1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31" xfId="0" applyFont="1" applyFill="1" applyBorder="1" applyAlignment="1" applyProtection="1">
      <alignment horizontal="center" vertical="top" wrapText="1"/>
    </xf>
    <xf numFmtId="0" fontId="3" fillId="0" borderId="2" xfId="0" applyFont="1" applyBorder="1"/>
    <xf numFmtId="0" fontId="3" fillId="0" borderId="0" xfId="0" applyFont="1" applyBorder="1"/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87" fontId="9" fillId="8" borderId="38" xfId="0" applyNumberFormat="1" applyFont="1" applyFill="1" applyBorder="1" applyAlignment="1">
      <alignment horizontal="center" vertical="top" wrapText="1"/>
    </xf>
    <xf numFmtId="187" fontId="8" fillId="0" borderId="12" xfId="0" applyNumberFormat="1" applyFont="1" applyFill="1" applyBorder="1" applyAlignment="1" applyProtection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top"/>
    </xf>
    <xf numFmtId="0" fontId="0" fillId="0" borderId="25" xfId="0" applyBorder="1"/>
    <xf numFmtId="0" fontId="3" fillId="0" borderId="3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2" fontId="9" fillId="8" borderId="43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8" fillId="12" borderId="13" xfId="0" applyFont="1" applyFill="1" applyBorder="1" applyAlignment="1" applyProtection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12" borderId="12" xfId="0" applyFont="1" applyFill="1" applyBorder="1" applyAlignment="1">
      <alignment horizontal="center" vertical="top"/>
    </xf>
    <xf numFmtId="0" fontId="4" fillId="11" borderId="1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0" fillId="0" borderId="0" xfId="0" applyBorder="1"/>
    <xf numFmtId="0" fontId="8" fillId="0" borderId="4" xfId="0" applyFont="1" applyBorder="1" applyAlignment="1">
      <alignment horizontal="left" vertical="top" wrapText="1"/>
    </xf>
    <xf numFmtId="0" fontId="8" fillId="11" borderId="12" xfId="0" applyFont="1" applyFill="1" applyBorder="1" applyAlignment="1">
      <alignment horizontal="center" vertical="top" wrapText="1"/>
    </xf>
    <xf numFmtId="0" fontId="0" fillId="0" borderId="5" xfId="0" applyBorder="1"/>
    <xf numFmtId="0" fontId="9" fillId="8" borderId="5" xfId="0" applyFont="1" applyFill="1" applyBorder="1" applyAlignment="1" applyProtection="1">
      <alignment horizontal="left" vertical="top" wrapText="1"/>
    </xf>
    <xf numFmtId="187" fontId="9" fillId="8" borderId="44" xfId="0" applyNumberFormat="1" applyFont="1" applyFill="1" applyBorder="1" applyAlignment="1">
      <alignment horizontal="center" vertical="top" wrapText="1"/>
    </xf>
    <xf numFmtId="2" fontId="9" fillId="8" borderId="45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0" fillId="12" borderId="14" xfId="0" applyFill="1" applyBorder="1"/>
    <xf numFmtId="0" fontId="8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12" borderId="14" xfId="0" applyFont="1" applyFill="1" applyBorder="1" applyAlignment="1">
      <alignment horizontal="left" vertical="top"/>
    </xf>
    <xf numFmtId="0" fontId="3" fillId="12" borderId="15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12" borderId="13" xfId="0" applyFont="1" applyFill="1" applyBorder="1" applyAlignment="1">
      <alignment horizontal="left" vertical="top"/>
    </xf>
    <xf numFmtId="0" fontId="3" fillId="12" borderId="5" xfId="0" applyFont="1" applyFill="1" applyBorder="1" applyAlignment="1">
      <alignment horizontal="left" vertical="top"/>
    </xf>
    <xf numFmtId="0" fontId="3" fillId="12" borderId="19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0" xfId="0" applyFont="1" applyFill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8" fillId="12" borderId="7" xfId="0" applyFont="1" applyFill="1" applyBorder="1" applyAlignment="1" applyProtection="1">
      <alignment horizontal="left" vertical="top" wrapText="1"/>
    </xf>
    <xf numFmtId="0" fontId="8" fillId="12" borderId="8" xfId="0" applyFont="1" applyFill="1" applyBorder="1" applyAlignment="1" applyProtection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4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8" fillId="12" borderId="14" xfId="0" applyFont="1" applyFill="1" applyBorder="1" applyAlignment="1">
      <alignment horizontal="left" vertical="top"/>
    </xf>
    <xf numFmtId="0" fontId="8" fillId="12" borderId="15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10" borderId="14" xfId="0" applyFont="1" applyFill="1" applyBorder="1" applyAlignment="1">
      <alignment horizontal="left" vertical="top"/>
    </xf>
    <xf numFmtId="0" fontId="3" fillId="10" borderId="1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8" fillId="0" borderId="16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8" fillId="0" borderId="42" xfId="0" applyFont="1" applyFill="1" applyBorder="1" applyAlignment="1" applyProtection="1">
      <alignment horizontal="left" vertical="top" wrapText="1"/>
    </xf>
    <xf numFmtId="0" fontId="8" fillId="0" borderId="37" xfId="0" applyFont="1" applyFill="1" applyBorder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/>
    </xf>
    <xf numFmtId="0" fontId="7" fillId="6" borderId="13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16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14" xfId="0" applyFont="1" applyFill="1" applyBorder="1" applyAlignment="1" applyProtection="1">
      <alignment horizontal="left" vertical="top" wrapText="1"/>
    </xf>
    <xf numFmtId="0" fontId="8" fillId="12" borderId="13" xfId="0" applyFont="1" applyFill="1" applyBorder="1" applyAlignment="1" applyProtection="1">
      <alignment horizontal="left" vertical="top" wrapText="1"/>
    </xf>
    <xf numFmtId="0" fontId="8" fillId="12" borderId="14" xfId="0" applyFont="1" applyFill="1" applyBorder="1" applyAlignment="1" applyProtection="1">
      <alignment horizontal="left" vertical="top" wrapText="1"/>
    </xf>
    <xf numFmtId="0" fontId="8" fillId="12" borderId="4" xfId="0" applyFont="1" applyFill="1" applyBorder="1" applyAlignment="1" applyProtection="1">
      <alignment horizontal="center" vertical="top" wrapText="1"/>
    </xf>
    <xf numFmtId="0" fontId="8" fillId="12" borderId="5" xfId="0" applyFont="1" applyFill="1" applyBorder="1" applyAlignment="1" applyProtection="1">
      <alignment horizontal="center" vertical="top" wrapText="1"/>
    </xf>
    <xf numFmtId="0" fontId="8" fillId="12" borderId="19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2" fontId="3" fillId="0" borderId="16" xfId="0" applyNumberFormat="1" applyFont="1" applyBorder="1" applyAlignment="1">
      <alignment horizontal="center" vertical="top"/>
    </xf>
    <xf numFmtId="187" fontId="3" fillId="0" borderId="1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0" fontId="2" fillId="5" borderId="6" xfId="0" applyFont="1" applyFill="1" applyBorder="1" applyAlignment="1">
      <alignment vertical="center" wrapText="1"/>
    </xf>
  </cellXfs>
  <cellStyles count="3">
    <cellStyle name="เครื่องหมายจุลภาค" xfId="1" builtinId="3"/>
    <cellStyle name="เครื่องหมายจุลภาค 3 2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topLeftCell="A94" zoomScale="75" zoomScaleNormal="75" zoomScalePageLayoutView="80" workbookViewId="0">
      <selection activeCell="R115" sqref="R115"/>
    </sheetView>
  </sheetViews>
  <sheetFormatPr defaultRowHeight="14.25" x14ac:dyDescent="0.2"/>
  <cols>
    <col min="1" max="1" width="22.625" style="2" customWidth="1"/>
    <col min="2" max="2" width="31" style="2" customWidth="1"/>
    <col min="3" max="3" width="6.375" style="2" customWidth="1"/>
    <col min="4" max="8" width="8.375" style="2" customWidth="1"/>
    <col min="9" max="9" width="37.875" customWidth="1"/>
    <col min="10" max="11" width="7.125" customWidth="1"/>
    <col min="12" max="12" width="5.875" customWidth="1"/>
    <col min="13" max="13" width="10.375" customWidth="1"/>
  </cols>
  <sheetData>
    <row r="1" spans="1:13" s="1" customFormat="1" ht="23.25" x14ac:dyDescent="0.35">
      <c r="A1" s="204" t="s">
        <v>38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s="1" customFormat="1" ht="26.25" customHeight="1" x14ac:dyDescent="0.35">
      <c r="A2" s="204" t="s">
        <v>94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1" customFormat="1" ht="25.5" customHeight="1" x14ac:dyDescent="0.35">
      <c r="A3" s="204" t="s">
        <v>160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21" x14ac:dyDescent="0.2">
      <c r="A4" s="220" t="s">
        <v>62</v>
      </c>
      <c r="B4" s="220" t="s">
        <v>63</v>
      </c>
      <c r="C4" s="220" t="s">
        <v>0</v>
      </c>
      <c r="D4" s="220" t="s">
        <v>1</v>
      </c>
      <c r="E4" s="220"/>
      <c r="F4" s="220"/>
      <c r="G4" s="220"/>
      <c r="H4" s="220"/>
      <c r="I4" s="205" t="s">
        <v>39</v>
      </c>
      <c r="J4" s="206"/>
      <c r="K4" s="207"/>
      <c r="L4" s="211" t="s">
        <v>40</v>
      </c>
      <c r="M4" s="211"/>
    </row>
    <row r="5" spans="1:13" ht="21" x14ac:dyDescent="0.2">
      <c r="A5" s="220"/>
      <c r="B5" s="220"/>
      <c r="C5" s="220"/>
      <c r="D5" s="44">
        <v>1</v>
      </c>
      <c r="E5" s="44">
        <v>2</v>
      </c>
      <c r="F5" s="44">
        <v>3</v>
      </c>
      <c r="G5" s="44">
        <v>4</v>
      </c>
      <c r="H5" s="44">
        <v>5</v>
      </c>
      <c r="I5" s="208"/>
      <c r="J5" s="209"/>
      <c r="K5" s="210"/>
      <c r="L5" s="3" t="s">
        <v>41</v>
      </c>
      <c r="M5" s="4" t="s">
        <v>42</v>
      </c>
    </row>
    <row r="6" spans="1:13" ht="21" x14ac:dyDescent="0.35">
      <c r="A6" s="226" t="s">
        <v>2</v>
      </c>
      <c r="B6" s="226"/>
      <c r="C6" s="13">
        <f>SUM(C7:C67)</f>
        <v>63</v>
      </c>
      <c r="D6" s="13"/>
      <c r="E6" s="13"/>
      <c r="F6" s="13"/>
      <c r="G6" s="13"/>
      <c r="H6" s="13"/>
      <c r="I6" s="214"/>
      <c r="J6" s="215"/>
      <c r="K6" s="216"/>
      <c r="L6" s="45"/>
      <c r="M6" s="46"/>
    </row>
    <row r="7" spans="1:13" ht="48" customHeight="1" x14ac:dyDescent="0.2">
      <c r="A7" s="176" t="s">
        <v>3</v>
      </c>
      <c r="B7" s="134" t="s">
        <v>67</v>
      </c>
      <c r="C7" s="55">
        <v>0</v>
      </c>
      <c r="D7" s="132">
        <v>60</v>
      </c>
      <c r="E7" s="132">
        <v>70</v>
      </c>
      <c r="F7" s="132">
        <v>80</v>
      </c>
      <c r="G7" s="132">
        <v>90</v>
      </c>
      <c r="H7" s="132">
        <v>100</v>
      </c>
      <c r="I7" s="217"/>
      <c r="J7" s="218"/>
      <c r="K7" s="218"/>
      <c r="L7" s="133"/>
      <c r="M7" s="70"/>
    </row>
    <row r="8" spans="1:13" ht="21" x14ac:dyDescent="0.2">
      <c r="A8" s="189"/>
      <c r="B8" s="176" t="s">
        <v>95</v>
      </c>
      <c r="C8" s="181">
        <v>9</v>
      </c>
      <c r="D8" s="186">
        <v>60</v>
      </c>
      <c r="E8" s="186">
        <v>70</v>
      </c>
      <c r="F8" s="186">
        <v>80</v>
      </c>
      <c r="G8" s="186">
        <v>90</v>
      </c>
      <c r="H8" s="186">
        <v>100</v>
      </c>
      <c r="I8" s="212" t="s">
        <v>161</v>
      </c>
      <c r="J8" s="213"/>
      <c r="K8" s="213"/>
      <c r="L8" s="27">
        <v>2.56</v>
      </c>
      <c r="M8" s="68">
        <f>C8*L8/100</f>
        <v>0.23039999999999999</v>
      </c>
    </row>
    <row r="9" spans="1:13" ht="37.5" x14ac:dyDescent="0.2">
      <c r="A9" s="189"/>
      <c r="B9" s="189"/>
      <c r="C9" s="219"/>
      <c r="D9" s="187"/>
      <c r="E9" s="187"/>
      <c r="F9" s="187"/>
      <c r="G9" s="187"/>
      <c r="H9" s="187"/>
      <c r="I9" s="7" t="s">
        <v>43</v>
      </c>
      <c r="J9" s="8" t="s">
        <v>44</v>
      </c>
      <c r="K9" s="10" t="s">
        <v>45</v>
      </c>
      <c r="L9" s="23"/>
      <c r="M9" s="28"/>
    </row>
    <row r="10" spans="1:13" ht="37.5" x14ac:dyDescent="0.2">
      <c r="A10" s="189"/>
      <c r="B10" s="189"/>
      <c r="C10" s="219"/>
      <c r="D10" s="187"/>
      <c r="E10" s="187"/>
      <c r="F10" s="187"/>
      <c r="G10" s="187"/>
      <c r="H10" s="187"/>
      <c r="I10" s="14" t="s">
        <v>96</v>
      </c>
      <c r="J10" s="15">
        <v>400</v>
      </c>
      <c r="K10" s="16">
        <v>396</v>
      </c>
      <c r="L10" s="59">
        <v>4.9000000000000004</v>
      </c>
      <c r="M10" s="60">
        <v>3.5279999999999999E-2</v>
      </c>
    </row>
    <row r="11" spans="1:13" ht="37.5" x14ac:dyDescent="0.2">
      <c r="A11" s="189"/>
      <c r="B11" s="189"/>
      <c r="C11" s="219"/>
      <c r="D11" s="187"/>
      <c r="E11" s="187"/>
      <c r="F11" s="187"/>
      <c r="G11" s="187"/>
      <c r="H11" s="187"/>
      <c r="I11" s="14" t="s">
        <v>97</v>
      </c>
      <c r="J11" s="15">
        <v>600</v>
      </c>
      <c r="K11" s="16">
        <v>594</v>
      </c>
      <c r="L11" s="59">
        <v>4.9000000000000004</v>
      </c>
      <c r="M11" s="60">
        <v>5.2920000000000009E-2</v>
      </c>
    </row>
    <row r="12" spans="1:13" ht="37.5" x14ac:dyDescent="0.2">
      <c r="A12" s="189"/>
      <c r="B12" s="189"/>
      <c r="C12" s="219"/>
      <c r="D12" s="187"/>
      <c r="E12" s="187"/>
      <c r="F12" s="187"/>
      <c r="G12" s="187"/>
      <c r="H12" s="187"/>
      <c r="I12" s="14" t="s">
        <v>98</v>
      </c>
      <c r="J12" s="15">
        <v>1000</v>
      </c>
      <c r="K12" s="16">
        <v>990</v>
      </c>
      <c r="L12" s="59">
        <v>4.9000000000000004</v>
      </c>
      <c r="M12" s="60">
        <v>8.8200000000000001E-2</v>
      </c>
    </row>
    <row r="13" spans="1:13" ht="37.5" x14ac:dyDescent="0.2">
      <c r="A13" s="189"/>
      <c r="B13" s="189"/>
      <c r="C13" s="219"/>
      <c r="D13" s="187"/>
      <c r="E13" s="187"/>
      <c r="F13" s="187"/>
      <c r="G13" s="187"/>
      <c r="H13" s="187"/>
      <c r="I13" s="14" t="s">
        <v>99</v>
      </c>
      <c r="J13" s="15">
        <v>3000</v>
      </c>
      <c r="K13" s="16">
        <v>1800</v>
      </c>
      <c r="L13" s="59">
        <v>1</v>
      </c>
      <c r="M13" s="60">
        <v>5.4000000000000006E-2</v>
      </c>
    </row>
    <row r="14" spans="1:13" ht="21" x14ac:dyDescent="0.2">
      <c r="A14" s="189"/>
      <c r="B14" s="177"/>
      <c r="C14" s="182"/>
      <c r="D14" s="188"/>
      <c r="E14" s="188"/>
      <c r="F14" s="188"/>
      <c r="G14" s="188"/>
      <c r="H14" s="188"/>
      <c r="I14" s="9" t="s">
        <v>46</v>
      </c>
      <c r="J14" s="17">
        <f>SUM(J10:J13)</f>
        <v>5000</v>
      </c>
      <c r="K14" s="17">
        <f>SUM(K10:K13)</f>
        <v>3780</v>
      </c>
      <c r="L14" s="90"/>
      <c r="M14" s="118"/>
    </row>
    <row r="15" spans="1:13" ht="42" x14ac:dyDescent="0.2">
      <c r="A15" s="92"/>
      <c r="B15" s="136" t="s">
        <v>100</v>
      </c>
      <c r="C15" s="93">
        <v>9</v>
      </c>
      <c r="D15" s="136">
        <v>80</v>
      </c>
      <c r="E15" s="136">
        <v>85</v>
      </c>
      <c r="F15" s="136">
        <v>90</v>
      </c>
      <c r="G15" s="136">
        <v>95</v>
      </c>
      <c r="H15" s="136">
        <v>100</v>
      </c>
      <c r="I15" s="212" t="s">
        <v>162</v>
      </c>
      <c r="J15" s="213"/>
      <c r="K15" s="213"/>
      <c r="L15" s="29">
        <v>3.17</v>
      </c>
      <c r="M15" s="69">
        <f>L15*C15/100</f>
        <v>0.2853</v>
      </c>
    </row>
    <row r="16" spans="1:13" ht="37.5" x14ac:dyDescent="0.2">
      <c r="A16" s="92"/>
      <c r="B16" s="92"/>
      <c r="C16" s="94"/>
      <c r="D16" s="92"/>
      <c r="E16" s="92"/>
      <c r="F16" s="92"/>
      <c r="G16" s="92"/>
      <c r="H16" s="92"/>
      <c r="I16" s="7" t="s">
        <v>43</v>
      </c>
      <c r="J16" s="8" t="s">
        <v>47</v>
      </c>
      <c r="K16" s="10" t="s">
        <v>48</v>
      </c>
      <c r="L16" s="30"/>
      <c r="M16" s="30"/>
    </row>
    <row r="17" spans="1:13" ht="42.75" customHeight="1" x14ac:dyDescent="0.2">
      <c r="A17" s="92"/>
      <c r="B17" s="92"/>
      <c r="C17" s="94"/>
      <c r="D17" s="92"/>
      <c r="E17" s="92"/>
      <c r="F17" s="92"/>
      <c r="G17" s="92"/>
      <c r="H17" s="92"/>
      <c r="I17" s="14" t="s">
        <v>139</v>
      </c>
      <c r="J17" s="11">
        <v>1.1302982731554161</v>
      </c>
      <c r="K17" s="12">
        <v>99</v>
      </c>
      <c r="L17" s="63">
        <v>4.8</v>
      </c>
      <c r="M17" s="64">
        <f t="shared" ref="M17:M23" si="0">J17*L17/100</f>
        <v>5.425431711145997E-2</v>
      </c>
    </row>
    <row r="18" spans="1:13" ht="42.75" customHeight="1" x14ac:dyDescent="0.2">
      <c r="A18" s="92"/>
      <c r="B18" s="92"/>
      <c r="C18" s="94"/>
      <c r="D18" s="92"/>
      <c r="E18" s="92"/>
      <c r="F18" s="92"/>
      <c r="G18" s="92"/>
      <c r="H18" s="92"/>
      <c r="I18" s="61" t="s">
        <v>140</v>
      </c>
      <c r="J18" s="11">
        <v>1.5824175824175823</v>
      </c>
      <c r="K18" s="12">
        <v>99</v>
      </c>
      <c r="L18" s="63">
        <v>4.8</v>
      </c>
      <c r="M18" s="64">
        <f t="shared" si="0"/>
        <v>7.5956043956043953E-2</v>
      </c>
    </row>
    <row r="19" spans="1:13" ht="42.75" customHeight="1" x14ac:dyDescent="0.2">
      <c r="A19" s="92"/>
      <c r="B19" s="92"/>
      <c r="C19" s="94"/>
      <c r="D19" s="92"/>
      <c r="E19" s="92"/>
      <c r="F19" s="92"/>
      <c r="G19" s="92"/>
      <c r="H19" s="92"/>
      <c r="I19" s="61" t="s">
        <v>141</v>
      </c>
      <c r="J19" s="11">
        <v>1.1020408163265305</v>
      </c>
      <c r="K19" s="12">
        <v>99</v>
      </c>
      <c r="L19" s="63">
        <v>4.8</v>
      </c>
      <c r="M19" s="64">
        <f t="shared" si="0"/>
        <v>5.2897959183673467E-2</v>
      </c>
    </row>
    <row r="20" spans="1:13" ht="42.75" customHeight="1" x14ac:dyDescent="0.2">
      <c r="A20" s="147"/>
      <c r="B20" s="147"/>
      <c r="C20" s="95"/>
      <c r="D20" s="147"/>
      <c r="E20" s="147"/>
      <c r="F20" s="147"/>
      <c r="G20" s="147"/>
      <c r="H20" s="147"/>
      <c r="I20" s="101" t="s">
        <v>142</v>
      </c>
      <c r="J20" s="18">
        <v>1.4693877551020409</v>
      </c>
      <c r="K20" s="19">
        <v>99</v>
      </c>
      <c r="L20" s="66">
        <v>4.8</v>
      </c>
      <c r="M20" s="91">
        <f t="shared" si="0"/>
        <v>7.0530612244897956E-2</v>
      </c>
    </row>
    <row r="21" spans="1:13" ht="42.75" customHeight="1" x14ac:dyDescent="0.2">
      <c r="A21" s="92"/>
      <c r="B21" s="92"/>
      <c r="C21" s="94"/>
      <c r="D21" s="92"/>
      <c r="E21" s="92"/>
      <c r="F21" s="92"/>
      <c r="G21" s="92"/>
      <c r="H21" s="92"/>
      <c r="I21" s="96" t="s">
        <v>144</v>
      </c>
      <c r="J21" s="97">
        <v>1.5259026687598116</v>
      </c>
      <c r="K21" s="98">
        <v>80</v>
      </c>
      <c r="L21" s="99">
        <v>1</v>
      </c>
      <c r="M21" s="100">
        <f t="shared" si="0"/>
        <v>1.5259026687598116E-2</v>
      </c>
    </row>
    <row r="22" spans="1:13" ht="26.25" customHeight="1" x14ac:dyDescent="0.2">
      <c r="A22" s="92"/>
      <c r="B22" s="92"/>
      <c r="C22" s="94"/>
      <c r="D22" s="92"/>
      <c r="E22" s="92"/>
      <c r="F22" s="92"/>
      <c r="G22" s="92"/>
      <c r="H22" s="92"/>
      <c r="I22" s="62" t="s">
        <v>145</v>
      </c>
      <c r="J22" s="11">
        <v>0.31083202511773939</v>
      </c>
      <c r="K22" s="12">
        <v>100</v>
      </c>
      <c r="L22" s="63">
        <v>5</v>
      </c>
      <c r="M22" s="64">
        <f t="shared" si="0"/>
        <v>1.554160125588697E-2</v>
      </c>
    </row>
    <row r="23" spans="1:13" ht="42.75" customHeight="1" x14ac:dyDescent="0.2">
      <c r="A23" s="92"/>
      <c r="B23" s="137"/>
      <c r="C23" s="95"/>
      <c r="D23" s="137"/>
      <c r="E23" s="137"/>
      <c r="F23" s="137"/>
      <c r="G23" s="137"/>
      <c r="H23" s="137"/>
      <c r="I23" s="22" t="s">
        <v>143</v>
      </c>
      <c r="J23" s="11">
        <v>1.8791208791208791</v>
      </c>
      <c r="K23" s="12">
        <v>60</v>
      </c>
      <c r="L23" s="63">
        <v>1</v>
      </c>
      <c r="M23" s="64">
        <f t="shared" si="0"/>
        <v>1.879120879120879E-2</v>
      </c>
    </row>
    <row r="24" spans="1:13" ht="63" x14ac:dyDescent="0.2">
      <c r="A24" s="92"/>
      <c r="B24" s="134" t="s">
        <v>93</v>
      </c>
      <c r="C24" s="56">
        <v>0</v>
      </c>
      <c r="D24" s="5">
        <v>60</v>
      </c>
      <c r="E24" s="5">
        <v>70</v>
      </c>
      <c r="F24" s="5">
        <v>80</v>
      </c>
      <c r="G24" s="5">
        <v>90</v>
      </c>
      <c r="H24" s="5">
        <v>100</v>
      </c>
      <c r="I24" s="196"/>
      <c r="J24" s="191"/>
      <c r="K24" s="192"/>
      <c r="L24" s="71"/>
      <c r="M24" s="72"/>
    </row>
    <row r="25" spans="1:13" ht="24" customHeight="1" x14ac:dyDescent="0.2">
      <c r="A25" s="92"/>
      <c r="B25" s="136" t="s">
        <v>101</v>
      </c>
      <c r="C25" s="136">
        <v>3</v>
      </c>
      <c r="D25" s="102">
        <v>60</v>
      </c>
      <c r="E25" s="102">
        <v>70</v>
      </c>
      <c r="F25" s="102">
        <v>80</v>
      </c>
      <c r="G25" s="102">
        <v>90</v>
      </c>
      <c r="H25" s="102">
        <v>100</v>
      </c>
      <c r="I25" s="213" t="s">
        <v>163</v>
      </c>
      <c r="J25" s="213"/>
      <c r="K25" s="213"/>
      <c r="L25" s="29">
        <v>4.92</v>
      </c>
      <c r="M25" s="29">
        <f>L25*C25/100</f>
        <v>0.14760000000000001</v>
      </c>
    </row>
    <row r="26" spans="1:13" ht="37.5" x14ac:dyDescent="0.2">
      <c r="A26" s="92"/>
      <c r="B26" s="92"/>
      <c r="C26" s="92"/>
      <c r="D26" s="103"/>
      <c r="E26" s="103"/>
      <c r="F26" s="103"/>
      <c r="G26" s="103"/>
      <c r="H26" s="103"/>
      <c r="I26" s="20" t="s">
        <v>43</v>
      </c>
      <c r="J26" s="8" t="s">
        <v>44</v>
      </c>
      <c r="K26" s="10" t="s">
        <v>45</v>
      </c>
      <c r="L26" s="30"/>
      <c r="M26" s="30"/>
    </row>
    <row r="27" spans="1:13" ht="37.5" x14ac:dyDescent="0.2">
      <c r="A27" s="92"/>
      <c r="B27" s="92"/>
      <c r="C27" s="92"/>
      <c r="D27" s="103"/>
      <c r="E27" s="103"/>
      <c r="F27" s="103"/>
      <c r="G27" s="103"/>
      <c r="H27" s="103"/>
      <c r="I27" s="24" t="s">
        <v>102</v>
      </c>
      <c r="J27" s="15">
        <v>652</v>
      </c>
      <c r="K27" s="16">
        <v>652</v>
      </c>
      <c r="L27" s="63">
        <v>5</v>
      </c>
      <c r="M27" s="64">
        <v>1.0697877926055567E-2</v>
      </c>
    </row>
    <row r="28" spans="1:13" ht="37.5" x14ac:dyDescent="0.2">
      <c r="A28" s="92"/>
      <c r="B28" s="92"/>
      <c r="C28" s="92"/>
      <c r="D28" s="103"/>
      <c r="E28" s="103"/>
      <c r="F28" s="103"/>
      <c r="G28" s="103"/>
      <c r="H28" s="103"/>
      <c r="I28" s="24" t="s">
        <v>103</v>
      </c>
      <c r="J28" s="15">
        <v>500</v>
      </c>
      <c r="K28" s="16">
        <v>500</v>
      </c>
      <c r="L28" s="63">
        <v>5</v>
      </c>
      <c r="M28" s="64">
        <v>8.2038941150732875E-3</v>
      </c>
    </row>
    <row r="29" spans="1:13" ht="37.5" x14ac:dyDescent="0.2">
      <c r="A29" s="92"/>
      <c r="B29" s="92"/>
      <c r="C29" s="92"/>
      <c r="D29" s="103"/>
      <c r="E29" s="103"/>
      <c r="F29" s="103"/>
      <c r="G29" s="103"/>
      <c r="H29" s="103"/>
      <c r="I29" s="24" t="s">
        <v>104</v>
      </c>
      <c r="J29" s="53">
        <v>1000</v>
      </c>
      <c r="K29" s="16">
        <v>1000</v>
      </c>
      <c r="L29" s="63">
        <v>5</v>
      </c>
      <c r="M29" s="64">
        <v>1.6407788230146575E-2</v>
      </c>
    </row>
    <row r="30" spans="1:13" ht="56.25" x14ac:dyDescent="0.2">
      <c r="A30" s="92"/>
      <c r="B30" s="92"/>
      <c r="C30" s="92"/>
      <c r="D30" s="103"/>
      <c r="E30" s="103"/>
      <c r="F30" s="103"/>
      <c r="G30" s="103"/>
      <c r="H30" s="103"/>
      <c r="I30" s="24" t="s">
        <v>105</v>
      </c>
      <c r="J30" s="53">
        <v>300</v>
      </c>
      <c r="K30" s="16">
        <v>300</v>
      </c>
      <c r="L30" s="63">
        <v>5</v>
      </c>
      <c r="M30" s="64">
        <v>4.9223364690439732E-3</v>
      </c>
    </row>
    <row r="31" spans="1:13" ht="37.5" x14ac:dyDescent="0.2">
      <c r="A31" s="92"/>
      <c r="B31" s="92"/>
      <c r="C31" s="92"/>
      <c r="D31" s="103"/>
      <c r="E31" s="103"/>
      <c r="F31" s="103"/>
      <c r="G31" s="103"/>
      <c r="H31" s="103"/>
      <c r="I31" s="24" t="s">
        <v>106</v>
      </c>
      <c r="J31" s="53">
        <v>500</v>
      </c>
      <c r="K31" s="16">
        <v>490</v>
      </c>
      <c r="L31" s="63">
        <v>4.8</v>
      </c>
      <c r="M31" s="64">
        <v>7.875738350470356E-3</v>
      </c>
    </row>
    <row r="32" spans="1:13" ht="37.5" x14ac:dyDescent="0.2">
      <c r="A32" s="92"/>
      <c r="B32" s="92"/>
      <c r="C32" s="92"/>
      <c r="D32" s="103"/>
      <c r="E32" s="103"/>
      <c r="F32" s="103"/>
      <c r="G32" s="103"/>
      <c r="H32" s="103"/>
      <c r="I32" s="24" t="s">
        <v>107</v>
      </c>
      <c r="J32" s="53">
        <v>1500</v>
      </c>
      <c r="K32" s="16">
        <v>1500</v>
      </c>
      <c r="L32" s="63">
        <v>5</v>
      </c>
      <c r="M32" s="64">
        <v>2.4611682345219866E-2</v>
      </c>
    </row>
    <row r="33" spans="1:13" ht="56.25" x14ac:dyDescent="0.2">
      <c r="A33" s="92"/>
      <c r="B33" s="92"/>
      <c r="C33" s="92"/>
      <c r="D33" s="103"/>
      <c r="E33" s="103"/>
      <c r="F33" s="103"/>
      <c r="G33" s="103"/>
      <c r="H33" s="103"/>
      <c r="I33" s="24" t="s">
        <v>108</v>
      </c>
      <c r="J33" s="53">
        <v>300</v>
      </c>
      <c r="K33" s="16">
        <v>300</v>
      </c>
      <c r="L33" s="63">
        <v>5</v>
      </c>
      <c r="M33" s="64">
        <v>4.9223364690439732E-3</v>
      </c>
    </row>
    <row r="34" spans="1:13" ht="56.25" x14ac:dyDescent="0.2">
      <c r="A34" s="92"/>
      <c r="B34" s="92"/>
      <c r="C34" s="92"/>
      <c r="D34" s="103"/>
      <c r="E34" s="103"/>
      <c r="F34" s="103"/>
      <c r="G34" s="103"/>
      <c r="H34" s="103"/>
      <c r="I34" s="24" t="s">
        <v>109</v>
      </c>
      <c r="J34" s="53">
        <v>200</v>
      </c>
      <c r="K34" s="16">
        <v>200</v>
      </c>
      <c r="L34" s="63">
        <v>5</v>
      </c>
      <c r="M34" s="64">
        <v>3.2815576460293152E-3</v>
      </c>
    </row>
    <row r="35" spans="1:13" ht="37.5" x14ac:dyDescent="0.2">
      <c r="A35" s="147"/>
      <c r="B35" s="147"/>
      <c r="C35" s="147"/>
      <c r="D35" s="104"/>
      <c r="E35" s="104"/>
      <c r="F35" s="104"/>
      <c r="G35" s="104"/>
      <c r="H35" s="104"/>
      <c r="I35" s="108" t="s">
        <v>110</v>
      </c>
      <c r="J35" s="109">
        <v>300</v>
      </c>
      <c r="K35" s="110">
        <v>291</v>
      </c>
      <c r="L35" s="66">
        <v>4.7</v>
      </c>
      <c r="M35" s="91">
        <v>4.6269962809013347E-3</v>
      </c>
    </row>
    <row r="36" spans="1:13" ht="56.25" x14ac:dyDescent="0.2">
      <c r="A36" s="92"/>
      <c r="B36" s="92"/>
      <c r="C36" s="92"/>
      <c r="D36" s="103"/>
      <c r="E36" s="103"/>
      <c r="F36" s="103"/>
      <c r="G36" s="103"/>
      <c r="H36" s="103"/>
      <c r="I36" s="105" t="s">
        <v>111</v>
      </c>
      <c r="J36" s="106">
        <v>100</v>
      </c>
      <c r="K36" s="107">
        <v>100</v>
      </c>
      <c r="L36" s="99">
        <v>5</v>
      </c>
      <c r="M36" s="100">
        <v>1.6407788230146576E-3</v>
      </c>
    </row>
    <row r="37" spans="1:13" ht="56.25" x14ac:dyDescent="0.2">
      <c r="A37" s="92"/>
      <c r="B37" s="92"/>
      <c r="C37" s="92"/>
      <c r="D37" s="103"/>
      <c r="E37" s="103"/>
      <c r="F37" s="103"/>
      <c r="G37" s="103"/>
      <c r="H37" s="103"/>
      <c r="I37" s="24" t="s">
        <v>112</v>
      </c>
      <c r="J37" s="53">
        <v>500</v>
      </c>
      <c r="K37" s="16">
        <v>490</v>
      </c>
      <c r="L37" s="63">
        <v>4.8</v>
      </c>
      <c r="M37" s="64">
        <v>7.875738350470356E-3</v>
      </c>
    </row>
    <row r="38" spans="1:13" ht="56.25" x14ac:dyDescent="0.2">
      <c r="A38" s="92"/>
      <c r="B38" s="92"/>
      <c r="C38" s="92"/>
      <c r="D38" s="103"/>
      <c r="E38" s="103"/>
      <c r="F38" s="103"/>
      <c r="G38" s="103"/>
      <c r="H38" s="103"/>
      <c r="I38" s="24" t="s">
        <v>113</v>
      </c>
      <c r="J38" s="53">
        <v>100</v>
      </c>
      <c r="K38" s="16">
        <v>94</v>
      </c>
      <c r="L38" s="63">
        <v>4.4000000000000004</v>
      </c>
      <c r="M38" s="64">
        <v>1.4438853642528987E-3</v>
      </c>
    </row>
    <row r="39" spans="1:13" ht="56.25" x14ac:dyDescent="0.2">
      <c r="A39" s="92"/>
      <c r="B39" s="92"/>
      <c r="C39" s="92"/>
      <c r="D39" s="103"/>
      <c r="E39" s="103"/>
      <c r="F39" s="103"/>
      <c r="G39" s="103"/>
      <c r="H39" s="103"/>
      <c r="I39" s="24" t="s">
        <v>114</v>
      </c>
      <c r="J39" s="53">
        <v>400</v>
      </c>
      <c r="K39" s="16">
        <v>368</v>
      </c>
      <c r="L39" s="63">
        <v>4.2</v>
      </c>
      <c r="M39" s="64">
        <v>5.5130168453292492E-3</v>
      </c>
    </row>
    <row r="40" spans="1:13" ht="56.25" x14ac:dyDescent="0.2">
      <c r="A40" s="92"/>
      <c r="B40" s="92"/>
      <c r="C40" s="92"/>
      <c r="D40" s="103"/>
      <c r="E40" s="103"/>
      <c r="F40" s="103"/>
      <c r="G40" s="103"/>
      <c r="H40" s="103"/>
      <c r="I40" s="24" t="s">
        <v>115</v>
      </c>
      <c r="J40" s="53">
        <v>100</v>
      </c>
      <c r="K40" s="16">
        <v>98</v>
      </c>
      <c r="L40" s="63">
        <v>4.8</v>
      </c>
      <c r="M40" s="64">
        <v>1.5751476700940712E-3</v>
      </c>
    </row>
    <row r="41" spans="1:13" ht="75" x14ac:dyDescent="0.2">
      <c r="A41" s="92"/>
      <c r="B41" s="92"/>
      <c r="C41" s="92"/>
      <c r="D41" s="103"/>
      <c r="E41" s="103"/>
      <c r="F41" s="103"/>
      <c r="G41" s="103"/>
      <c r="H41" s="103"/>
      <c r="I41" s="24" t="s">
        <v>116</v>
      </c>
      <c r="J41" s="53">
        <v>190</v>
      </c>
      <c r="K41" s="16">
        <v>190</v>
      </c>
      <c r="L41" s="63">
        <v>5</v>
      </c>
      <c r="M41" s="64">
        <v>3.1174797637278494E-3</v>
      </c>
    </row>
    <row r="42" spans="1:13" ht="37.5" x14ac:dyDescent="0.2">
      <c r="A42" s="92"/>
      <c r="B42" s="92"/>
      <c r="C42" s="92"/>
      <c r="D42" s="103"/>
      <c r="E42" s="103"/>
      <c r="F42" s="103"/>
      <c r="G42" s="103"/>
      <c r="H42" s="103"/>
      <c r="I42" s="24" t="s">
        <v>149</v>
      </c>
      <c r="J42" s="53">
        <v>2500</v>
      </c>
      <c r="K42" s="16">
        <v>2500</v>
      </c>
      <c r="L42" s="63">
        <v>5</v>
      </c>
      <c r="M42" s="64">
        <v>4.1019470575366437E-2</v>
      </c>
    </row>
    <row r="43" spans="1:13" ht="21" x14ac:dyDescent="0.2">
      <c r="A43" s="137"/>
      <c r="B43" s="137"/>
      <c r="C43" s="137"/>
      <c r="D43" s="104"/>
      <c r="E43" s="104"/>
      <c r="F43" s="104"/>
      <c r="G43" s="104"/>
      <c r="H43" s="104"/>
      <c r="I43" s="21" t="s">
        <v>46</v>
      </c>
      <c r="J43" s="25">
        <f>SUM(J27:J42)</f>
        <v>9142</v>
      </c>
      <c r="K43" s="25">
        <f>SUM(K27:K42)</f>
        <v>9073</v>
      </c>
      <c r="L43" s="66"/>
      <c r="M43" s="126"/>
    </row>
    <row r="44" spans="1:13" ht="21" customHeight="1" x14ac:dyDescent="0.2">
      <c r="A44" s="176" t="s">
        <v>4</v>
      </c>
      <c r="B44" s="224" t="s">
        <v>119</v>
      </c>
      <c r="C44" s="181">
        <v>9</v>
      </c>
      <c r="D44" s="149" t="s">
        <v>5</v>
      </c>
      <c r="E44" s="149" t="s">
        <v>5</v>
      </c>
      <c r="F44" s="149" t="s">
        <v>5</v>
      </c>
      <c r="G44" s="149" t="s">
        <v>5</v>
      </c>
      <c r="H44" s="149" t="s">
        <v>5</v>
      </c>
      <c r="I44" s="236" t="s">
        <v>157</v>
      </c>
      <c r="J44" s="237"/>
      <c r="K44" s="238"/>
      <c r="L44" s="232">
        <v>5</v>
      </c>
      <c r="M44" s="234">
        <f>L44*C44/100</f>
        <v>0.45</v>
      </c>
    </row>
    <row r="45" spans="1:13" ht="81.75" customHeight="1" x14ac:dyDescent="0.2">
      <c r="A45" s="189"/>
      <c r="B45" s="225"/>
      <c r="C45" s="182"/>
      <c r="D45" s="150" t="s">
        <v>6</v>
      </c>
      <c r="E45" s="150" t="s">
        <v>7</v>
      </c>
      <c r="F45" s="150" t="s">
        <v>8</v>
      </c>
      <c r="G45" s="150" t="s">
        <v>9</v>
      </c>
      <c r="H45" s="150" t="s">
        <v>10</v>
      </c>
      <c r="I45" s="173"/>
      <c r="J45" s="174"/>
      <c r="K45" s="175"/>
      <c r="L45" s="233"/>
      <c r="M45" s="235"/>
    </row>
    <row r="46" spans="1:13" ht="47.25" customHeight="1" x14ac:dyDescent="0.2">
      <c r="A46" s="189"/>
      <c r="B46" s="176" t="s">
        <v>148</v>
      </c>
      <c r="C46" s="148">
        <v>3</v>
      </c>
      <c r="D46" s="149">
        <v>60</v>
      </c>
      <c r="E46" s="149">
        <v>70</v>
      </c>
      <c r="F46" s="149">
        <v>80</v>
      </c>
      <c r="G46" s="149">
        <v>90</v>
      </c>
      <c r="H46" s="149">
        <v>100</v>
      </c>
      <c r="I46" s="239" t="s">
        <v>152</v>
      </c>
      <c r="J46" s="240"/>
      <c r="K46" s="241"/>
      <c r="L46" s="232">
        <v>4.76</v>
      </c>
      <c r="M46" s="234">
        <f>L46*C46/100</f>
        <v>0.14279999999999998</v>
      </c>
    </row>
    <row r="47" spans="1:13" s="120" customFormat="1" ht="21" customHeight="1" x14ac:dyDescent="0.2">
      <c r="A47" s="189"/>
      <c r="B47" s="189"/>
      <c r="C47" s="121"/>
      <c r="D47" s="122"/>
      <c r="E47" s="122"/>
      <c r="F47" s="122"/>
      <c r="G47" s="122"/>
      <c r="H47" s="122"/>
      <c r="I47" s="221" t="s">
        <v>153</v>
      </c>
      <c r="J47" s="222"/>
      <c r="K47" s="223"/>
      <c r="L47" s="271"/>
      <c r="M47" s="272"/>
    </row>
    <row r="48" spans="1:13" s="120" customFormat="1" ht="21" customHeight="1" x14ac:dyDescent="0.2">
      <c r="A48" s="189"/>
      <c r="B48" s="189"/>
      <c r="C48" s="121"/>
      <c r="D48" s="122"/>
      <c r="E48" s="122"/>
      <c r="F48" s="122"/>
      <c r="G48" s="122"/>
      <c r="H48" s="122"/>
      <c r="I48" s="221" t="s">
        <v>154</v>
      </c>
      <c r="J48" s="222"/>
      <c r="K48" s="223"/>
      <c r="L48" s="271"/>
      <c r="M48" s="272"/>
    </row>
    <row r="49" spans="1:13" s="120" customFormat="1" ht="44.1" customHeight="1" x14ac:dyDescent="0.2">
      <c r="A49" s="177"/>
      <c r="B49" s="177"/>
      <c r="C49" s="123"/>
      <c r="D49" s="124"/>
      <c r="E49" s="124"/>
      <c r="F49" s="124"/>
      <c r="G49" s="124"/>
      <c r="H49" s="124"/>
      <c r="I49" s="273" t="s">
        <v>155</v>
      </c>
      <c r="J49" s="274"/>
      <c r="K49" s="275"/>
      <c r="L49" s="233"/>
      <c r="M49" s="235"/>
    </row>
    <row r="50" spans="1:13" ht="155.25" customHeight="1" x14ac:dyDescent="0.2">
      <c r="A50" s="119"/>
      <c r="B50" s="137" t="s">
        <v>123</v>
      </c>
      <c r="C50" s="135">
        <v>3</v>
      </c>
      <c r="D50" s="132">
        <v>80</v>
      </c>
      <c r="E50" s="132">
        <v>85</v>
      </c>
      <c r="F50" s="132">
        <v>90</v>
      </c>
      <c r="G50" s="132">
        <v>95</v>
      </c>
      <c r="H50" s="132">
        <v>100</v>
      </c>
      <c r="I50" s="201" t="s">
        <v>164</v>
      </c>
      <c r="J50" s="202"/>
      <c r="K50" s="203"/>
      <c r="L50" s="130">
        <v>5</v>
      </c>
      <c r="M50" s="131">
        <f>L50*C50/100</f>
        <v>0.15</v>
      </c>
    </row>
    <row r="51" spans="1:13" ht="42" x14ac:dyDescent="0.2">
      <c r="A51" s="190" t="s">
        <v>11</v>
      </c>
      <c r="B51" s="134" t="s">
        <v>81</v>
      </c>
      <c r="C51" s="56">
        <v>0</v>
      </c>
      <c r="D51" s="5"/>
      <c r="E51" s="5"/>
      <c r="F51" s="5"/>
      <c r="G51" s="5"/>
      <c r="H51" s="5"/>
      <c r="I51" s="196"/>
      <c r="J51" s="191"/>
      <c r="K51" s="192"/>
      <c r="L51" s="71"/>
      <c r="M51" s="71"/>
    </row>
    <row r="52" spans="1:13" ht="63" x14ac:dyDescent="0.2">
      <c r="A52" s="190"/>
      <c r="B52" s="134" t="s">
        <v>66</v>
      </c>
      <c r="C52" s="5">
        <v>3</v>
      </c>
      <c r="D52" s="5">
        <v>50</v>
      </c>
      <c r="E52" s="5">
        <v>55</v>
      </c>
      <c r="F52" s="5">
        <v>60</v>
      </c>
      <c r="G52" s="5">
        <v>65</v>
      </c>
      <c r="H52" s="5">
        <v>70</v>
      </c>
      <c r="I52" s="193" t="s">
        <v>156</v>
      </c>
      <c r="J52" s="194"/>
      <c r="K52" s="195"/>
      <c r="L52" s="67">
        <v>5</v>
      </c>
      <c r="M52" s="65">
        <f>L52*C52/100</f>
        <v>0.15</v>
      </c>
    </row>
    <row r="53" spans="1:13" ht="42" x14ac:dyDescent="0.2">
      <c r="A53" s="190"/>
      <c r="B53" s="134" t="s">
        <v>49</v>
      </c>
      <c r="C53" s="56">
        <v>0</v>
      </c>
      <c r="D53" s="5"/>
      <c r="E53" s="5"/>
      <c r="F53" s="5"/>
      <c r="G53" s="5"/>
      <c r="H53" s="5"/>
      <c r="I53" s="196"/>
      <c r="J53" s="191"/>
      <c r="K53" s="192"/>
      <c r="L53" s="71"/>
      <c r="M53" s="71"/>
    </row>
    <row r="54" spans="1:13" ht="168" x14ac:dyDescent="0.2">
      <c r="A54" s="176" t="s">
        <v>12</v>
      </c>
      <c r="B54" s="146" t="s">
        <v>13</v>
      </c>
      <c r="C54" s="56">
        <v>0</v>
      </c>
      <c r="D54" s="5"/>
      <c r="E54" s="5"/>
      <c r="F54" s="5"/>
      <c r="G54" s="5"/>
      <c r="H54" s="5"/>
      <c r="I54" s="191"/>
      <c r="J54" s="191"/>
      <c r="K54" s="192"/>
      <c r="L54" s="71"/>
      <c r="M54" s="71"/>
    </row>
    <row r="55" spans="1:13" ht="63" x14ac:dyDescent="0.2">
      <c r="A55" s="177"/>
      <c r="B55" s="146" t="s">
        <v>15</v>
      </c>
      <c r="C55" s="56">
        <v>0</v>
      </c>
      <c r="D55" s="146"/>
      <c r="E55" s="146"/>
      <c r="F55" s="146"/>
      <c r="G55" s="146"/>
      <c r="H55" s="146"/>
      <c r="I55" s="191"/>
      <c r="J55" s="191"/>
      <c r="K55" s="192"/>
      <c r="L55" s="71"/>
      <c r="M55" s="71"/>
    </row>
    <row r="56" spans="1:13" ht="85.5" customHeight="1" x14ac:dyDescent="0.2">
      <c r="A56" s="147"/>
      <c r="B56" s="147" t="s">
        <v>16</v>
      </c>
      <c r="C56" s="55">
        <v>0</v>
      </c>
      <c r="D56" s="150"/>
      <c r="E56" s="150"/>
      <c r="F56" s="150"/>
      <c r="G56" s="150"/>
      <c r="H56" s="150"/>
      <c r="I56" s="197"/>
      <c r="J56" s="197"/>
      <c r="K56" s="198"/>
      <c r="L56" s="159"/>
      <c r="M56" s="159"/>
    </row>
    <row r="57" spans="1:13" ht="63" x14ac:dyDescent="0.2">
      <c r="A57" s="190" t="s">
        <v>17</v>
      </c>
      <c r="B57" s="134" t="s">
        <v>88</v>
      </c>
      <c r="C57" s="5">
        <v>9</v>
      </c>
      <c r="D57" s="5">
        <v>0.245</v>
      </c>
      <c r="E57" s="5">
        <v>0.19500000000000001</v>
      </c>
      <c r="F57" s="5">
        <v>0.14499999999999999</v>
      </c>
      <c r="G57" s="5">
        <v>9.5000000000000001E-2</v>
      </c>
      <c r="H57" s="5">
        <v>4.4999999999999998E-2</v>
      </c>
      <c r="I57" s="199" t="s">
        <v>138</v>
      </c>
      <c r="J57" s="199"/>
      <c r="K57" s="200"/>
      <c r="L57" s="67">
        <v>5</v>
      </c>
      <c r="M57" s="65">
        <f>L57*C57/100</f>
        <v>0.45</v>
      </c>
    </row>
    <row r="58" spans="1:13" ht="42" x14ac:dyDescent="0.2">
      <c r="A58" s="190"/>
      <c r="B58" s="134" t="s">
        <v>83</v>
      </c>
      <c r="C58" s="57">
        <v>0</v>
      </c>
      <c r="D58" s="5"/>
      <c r="E58" s="5"/>
      <c r="F58" s="5"/>
      <c r="G58" s="5"/>
      <c r="H58" s="5"/>
      <c r="I58" s="191"/>
      <c r="J58" s="191"/>
      <c r="K58" s="192"/>
      <c r="L58" s="71"/>
      <c r="M58" s="71"/>
    </row>
    <row r="59" spans="1:13" ht="126" x14ac:dyDescent="0.2">
      <c r="A59" s="190" t="s">
        <v>18</v>
      </c>
      <c r="B59" s="134" t="s">
        <v>19</v>
      </c>
      <c r="C59" s="57">
        <v>0</v>
      </c>
      <c r="D59" s="5"/>
      <c r="E59" s="5"/>
      <c r="F59" s="5"/>
      <c r="G59" s="5"/>
      <c r="H59" s="5"/>
      <c r="I59" s="191"/>
      <c r="J59" s="191"/>
      <c r="K59" s="192"/>
      <c r="L59" s="71"/>
      <c r="M59" s="71"/>
    </row>
    <row r="60" spans="1:13" ht="84" x14ac:dyDescent="0.2">
      <c r="A60" s="190"/>
      <c r="B60" s="134" t="s">
        <v>50</v>
      </c>
      <c r="C60" s="57">
        <v>0</v>
      </c>
      <c r="D60" s="5"/>
      <c r="E60" s="5"/>
      <c r="F60" s="5"/>
      <c r="G60" s="5"/>
      <c r="H60" s="5"/>
      <c r="I60" s="191"/>
      <c r="J60" s="191"/>
      <c r="K60" s="192"/>
      <c r="L60" s="71"/>
      <c r="M60" s="71"/>
    </row>
    <row r="61" spans="1:13" ht="120" customHeight="1" x14ac:dyDescent="0.2">
      <c r="A61" s="190" t="s">
        <v>20</v>
      </c>
      <c r="B61" s="134" t="s">
        <v>86</v>
      </c>
      <c r="C61" s="57">
        <v>0</v>
      </c>
      <c r="D61" s="5"/>
      <c r="E61" s="5"/>
      <c r="F61" s="5"/>
      <c r="G61" s="5"/>
      <c r="H61" s="5"/>
      <c r="I61" s="191"/>
      <c r="J61" s="191"/>
      <c r="K61" s="192"/>
      <c r="L61" s="71"/>
      <c r="M61" s="71"/>
    </row>
    <row r="62" spans="1:13" ht="207.75" customHeight="1" x14ac:dyDescent="0.2">
      <c r="A62" s="190"/>
      <c r="B62" s="134" t="s">
        <v>84</v>
      </c>
      <c r="C62" s="57">
        <v>0</v>
      </c>
      <c r="D62" s="5"/>
      <c r="E62" s="5"/>
      <c r="F62" s="5"/>
      <c r="G62" s="5"/>
      <c r="H62" s="5"/>
      <c r="I62" s="191"/>
      <c r="J62" s="191"/>
      <c r="K62" s="192"/>
      <c r="L62" s="71"/>
      <c r="M62" s="71"/>
    </row>
    <row r="63" spans="1:13" ht="42" x14ac:dyDescent="0.2">
      <c r="A63" s="176" t="s">
        <v>21</v>
      </c>
      <c r="B63" s="134" t="s">
        <v>85</v>
      </c>
      <c r="C63" s="57">
        <v>0</v>
      </c>
      <c r="D63" s="5"/>
      <c r="E63" s="5"/>
      <c r="F63" s="5"/>
      <c r="G63" s="5"/>
      <c r="H63" s="5"/>
      <c r="I63" s="191"/>
      <c r="J63" s="191"/>
      <c r="K63" s="192"/>
      <c r="L63" s="71"/>
      <c r="M63" s="71"/>
    </row>
    <row r="64" spans="1:13" ht="63" x14ac:dyDescent="0.2">
      <c r="A64" s="177"/>
      <c r="B64" s="134" t="s">
        <v>124</v>
      </c>
      <c r="C64" s="6">
        <v>3</v>
      </c>
      <c r="D64" s="5">
        <v>96</v>
      </c>
      <c r="E64" s="5">
        <v>97</v>
      </c>
      <c r="F64" s="5">
        <v>98</v>
      </c>
      <c r="G64" s="5">
        <v>99</v>
      </c>
      <c r="H64" s="5">
        <v>100</v>
      </c>
      <c r="I64" s="193" t="s">
        <v>158</v>
      </c>
      <c r="J64" s="194"/>
      <c r="K64" s="195"/>
      <c r="L64" s="67">
        <v>1</v>
      </c>
      <c r="M64" s="65">
        <f>L64*C64/100</f>
        <v>0.03</v>
      </c>
    </row>
    <row r="65" spans="1:13" ht="78.75" customHeight="1" x14ac:dyDescent="0.2">
      <c r="A65" s="190" t="s">
        <v>22</v>
      </c>
      <c r="B65" s="134" t="s">
        <v>146</v>
      </c>
      <c r="C65" s="5">
        <v>9</v>
      </c>
      <c r="D65" s="5" t="s">
        <v>23</v>
      </c>
      <c r="E65" s="5" t="s">
        <v>14</v>
      </c>
      <c r="F65" s="5" t="s">
        <v>14</v>
      </c>
      <c r="G65" s="5" t="s">
        <v>14</v>
      </c>
      <c r="H65" s="5" t="s">
        <v>24</v>
      </c>
      <c r="I65" s="194" t="s">
        <v>136</v>
      </c>
      <c r="J65" s="194"/>
      <c r="K65" s="195"/>
      <c r="L65" s="67">
        <v>5</v>
      </c>
      <c r="M65" s="65">
        <f>L65*C65/100</f>
        <v>0.45</v>
      </c>
    </row>
    <row r="66" spans="1:13" ht="73.5" customHeight="1" x14ac:dyDescent="0.2">
      <c r="A66" s="190"/>
      <c r="B66" s="134" t="s">
        <v>147</v>
      </c>
      <c r="C66" s="6">
        <v>3</v>
      </c>
      <c r="D66" s="5" t="s">
        <v>23</v>
      </c>
      <c r="E66" s="5" t="s">
        <v>14</v>
      </c>
      <c r="F66" s="5" t="s">
        <v>14</v>
      </c>
      <c r="G66" s="5" t="s">
        <v>14</v>
      </c>
      <c r="H66" s="5" t="s">
        <v>24</v>
      </c>
      <c r="I66" s="194" t="s">
        <v>137</v>
      </c>
      <c r="J66" s="194"/>
      <c r="K66" s="195"/>
      <c r="L66" s="67">
        <v>5</v>
      </c>
      <c r="M66" s="65">
        <f>L66*C66/100</f>
        <v>0.15</v>
      </c>
    </row>
    <row r="67" spans="1:13" ht="75" customHeight="1" x14ac:dyDescent="0.2">
      <c r="A67" s="134" t="s">
        <v>25</v>
      </c>
      <c r="B67" s="134" t="s">
        <v>80</v>
      </c>
      <c r="C67" s="57">
        <v>0</v>
      </c>
      <c r="D67" s="5"/>
      <c r="E67" s="5"/>
      <c r="F67" s="5"/>
      <c r="G67" s="5"/>
      <c r="H67" s="5"/>
      <c r="I67" s="191"/>
      <c r="J67" s="191"/>
      <c r="K67" s="192"/>
      <c r="L67" s="71"/>
      <c r="M67" s="71"/>
    </row>
    <row r="68" spans="1:13" ht="21" x14ac:dyDescent="0.2">
      <c r="A68" s="276" t="s">
        <v>26</v>
      </c>
      <c r="B68" s="276"/>
      <c r="C68" s="43">
        <f>SUM(C69:C131)</f>
        <v>42</v>
      </c>
      <c r="D68" s="33"/>
      <c r="E68" s="33"/>
      <c r="F68" s="33"/>
      <c r="G68" s="33"/>
      <c r="H68" s="33"/>
      <c r="I68" s="243"/>
      <c r="J68" s="243"/>
      <c r="K68" s="244"/>
      <c r="L68" s="31"/>
      <c r="M68" s="48"/>
    </row>
    <row r="69" spans="1:13" ht="84" x14ac:dyDescent="0.2">
      <c r="A69" s="146" t="s">
        <v>34</v>
      </c>
      <c r="B69" s="146" t="s">
        <v>82</v>
      </c>
      <c r="C69" s="56">
        <v>0</v>
      </c>
      <c r="D69" s="5"/>
      <c r="E69" s="5"/>
      <c r="F69" s="5"/>
      <c r="G69" s="5"/>
      <c r="H69" s="5"/>
      <c r="I69" s="191"/>
      <c r="J69" s="191"/>
      <c r="K69" s="192"/>
      <c r="L69" s="71"/>
      <c r="M69" s="71"/>
    </row>
    <row r="70" spans="1:13" ht="84" x14ac:dyDescent="0.2">
      <c r="A70" s="147"/>
      <c r="B70" s="95" t="s">
        <v>79</v>
      </c>
      <c r="C70" s="160">
        <v>0</v>
      </c>
      <c r="D70" s="150"/>
      <c r="E70" s="150"/>
      <c r="F70" s="150"/>
      <c r="G70" s="150"/>
      <c r="H70" s="150"/>
      <c r="I70" s="197"/>
      <c r="J70" s="197"/>
      <c r="K70" s="198"/>
      <c r="L70" s="159"/>
      <c r="M70" s="159"/>
    </row>
    <row r="71" spans="1:13" ht="24" customHeight="1" x14ac:dyDescent="0.2">
      <c r="A71" s="176" t="s">
        <v>51</v>
      </c>
      <c r="B71" s="176" t="s">
        <v>89</v>
      </c>
      <c r="C71" s="144">
        <v>3</v>
      </c>
      <c r="D71" s="143">
        <v>65</v>
      </c>
      <c r="E71" s="143">
        <v>70</v>
      </c>
      <c r="F71" s="143">
        <v>75</v>
      </c>
      <c r="G71" s="143">
        <v>80</v>
      </c>
      <c r="H71" s="143">
        <v>85</v>
      </c>
      <c r="I71" s="245" t="s">
        <v>175</v>
      </c>
      <c r="J71" s="245"/>
      <c r="K71" s="246"/>
      <c r="L71" s="138">
        <v>4.7699999999999996</v>
      </c>
      <c r="M71" s="140">
        <f>L71*C71/100</f>
        <v>0.14309999999999998</v>
      </c>
    </row>
    <row r="72" spans="1:13" ht="42.75" customHeight="1" x14ac:dyDescent="0.2">
      <c r="A72" s="177"/>
      <c r="B72" s="177"/>
      <c r="C72" s="145"/>
      <c r="D72" s="142"/>
      <c r="E72" s="142"/>
      <c r="F72" s="142"/>
      <c r="G72" s="142"/>
      <c r="H72" s="142"/>
      <c r="I72" s="268" t="s">
        <v>176</v>
      </c>
      <c r="J72" s="269"/>
      <c r="K72" s="270"/>
      <c r="L72" s="139"/>
      <c r="M72" s="141"/>
    </row>
    <row r="73" spans="1:13" ht="69" customHeight="1" x14ac:dyDescent="0.2">
      <c r="A73" s="134" t="s">
        <v>27</v>
      </c>
      <c r="B73" s="134" t="s">
        <v>125</v>
      </c>
      <c r="C73" s="5">
        <v>3</v>
      </c>
      <c r="D73" s="5">
        <v>90</v>
      </c>
      <c r="E73" s="5">
        <v>92.5</v>
      </c>
      <c r="F73" s="5">
        <v>95</v>
      </c>
      <c r="G73" s="5">
        <v>97.5</v>
      </c>
      <c r="H73" s="5">
        <v>100</v>
      </c>
      <c r="I73" s="194" t="s">
        <v>178</v>
      </c>
      <c r="J73" s="194"/>
      <c r="K73" s="195"/>
      <c r="L73" s="67">
        <v>5</v>
      </c>
      <c r="M73" s="65">
        <f>L73*C73/100</f>
        <v>0.15</v>
      </c>
    </row>
    <row r="74" spans="1:13" ht="21" customHeight="1" x14ac:dyDescent="0.35">
      <c r="A74" s="178" t="s">
        <v>28</v>
      </c>
      <c r="B74" s="176" t="s">
        <v>120</v>
      </c>
      <c r="C74" s="186">
        <v>3</v>
      </c>
      <c r="D74" s="186">
        <v>50</v>
      </c>
      <c r="E74" s="186">
        <v>75</v>
      </c>
      <c r="F74" s="186">
        <v>100</v>
      </c>
      <c r="G74" s="258" t="s">
        <v>52</v>
      </c>
      <c r="H74" s="258" t="s">
        <v>53</v>
      </c>
      <c r="I74" s="113" t="s">
        <v>165</v>
      </c>
      <c r="J74" s="76"/>
      <c r="K74" s="77"/>
      <c r="L74" s="183">
        <v>4.9800000000000004</v>
      </c>
      <c r="M74" s="183">
        <f>L74*C74/100</f>
        <v>0.14940000000000001</v>
      </c>
    </row>
    <row r="75" spans="1:13" ht="21" x14ac:dyDescent="0.35">
      <c r="A75" s="180"/>
      <c r="B75" s="189"/>
      <c r="C75" s="187"/>
      <c r="D75" s="187"/>
      <c r="E75" s="187"/>
      <c r="F75" s="187"/>
      <c r="G75" s="259"/>
      <c r="H75" s="259"/>
      <c r="I75" s="114" t="s">
        <v>166</v>
      </c>
      <c r="J75" s="80"/>
      <c r="K75" s="81"/>
      <c r="L75" s="184"/>
      <c r="M75" s="184"/>
    </row>
    <row r="76" spans="1:13" ht="18.75" customHeight="1" x14ac:dyDescent="0.2">
      <c r="A76" s="180"/>
      <c r="B76" s="189"/>
      <c r="C76" s="187"/>
      <c r="D76" s="187"/>
      <c r="E76" s="187"/>
      <c r="F76" s="187"/>
      <c r="G76" s="259"/>
      <c r="H76" s="259"/>
      <c r="I76" s="79"/>
      <c r="J76" s="80"/>
      <c r="K76" s="81"/>
      <c r="L76" s="184"/>
      <c r="M76" s="184"/>
    </row>
    <row r="77" spans="1:13" ht="44.25" customHeight="1" x14ac:dyDescent="0.2">
      <c r="A77" s="180"/>
      <c r="B77" s="177"/>
      <c r="C77" s="188"/>
      <c r="D77" s="188"/>
      <c r="E77" s="188"/>
      <c r="F77" s="188"/>
      <c r="G77" s="260"/>
      <c r="H77" s="260"/>
      <c r="I77" s="78"/>
      <c r="J77" s="88"/>
      <c r="K77" s="89"/>
      <c r="L77" s="185"/>
      <c r="M77" s="185"/>
    </row>
    <row r="78" spans="1:13" ht="21" customHeight="1" x14ac:dyDescent="0.35">
      <c r="A78" s="180"/>
      <c r="B78" s="189" t="s">
        <v>121</v>
      </c>
      <c r="C78" s="187">
        <v>3</v>
      </c>
      <c r="D78" s="187">
        <v>50</v>
      </c>
      <c r="E78" s="187">
        <v>75</v>
      </c>
      <c r="F78" s="187">
        <v>100</v>
      </c>
      <c r="G78" s="259" t="s">
        <v>52</v>
      </c>
      <c r="H78" s="259" t="s">
        <v>53</v>
      </c>
      <c r="I78" s="114" t="s">
        <v>167</v>
      </c>
      <c r="J78" s="111"/>
      <c r="K78" s="112"/>
      <c r="L78" s="184">
        <v>4.97</v>
      </c>
      <c r="M78" s="184">
        <f>L78*C78/100</f>
        <v>0.14910000000000001</v>
      </c>
    </row>
    <row r="79" spans="1:13" ht="21" x14ac:dyDescent="0.35">
      <c r="A79" s="180"/>
      <c r="B79" s="189"/>
      <c r="C79" s="187"/>
      <c r="D79" s="187"/>
      <c r="E79" s="187"/>
      <c r="F79" s="187"/>
      <c r="G79" s="259"/>
      <c r="H79" s="259"/>
      <c r="I79" s="114" t="s">
        <v>168</v>
      </c>
      <c r="J79" s="80"/>
      <c r="K79" s="81"/>
      <c r="L79" s="184"/>
      <c r="M79" s="184"/>
    </row>
    <row r="80" spans="1:13" ht="18.75" customHeight="1" x14ac:dyDescent="0.2">
      <c r="A80" s="180"/>
      <c r="B80" s="189"/>
      <c r="C80" s="187"/>
      <c r="D80" s="187"/>
      <c r="E80" s="187"/>
      <c r="F80" s="187"/>
      <c r="G80" s="259"/>
      <c r="H80" s="259"/>
      <c r="I80" s="79"/>
      <c r="J80" s="80"/>
      <c r="K80" s="81"/>
      <c r="L80" s="184"/>
      <c r="M80" s="184"/>
    </row>
    <row r="81" spans="1:14" ht="31.5" customHeight="1" x14ac:dyDescent="0.2">
      <c r="A81" s="180"/>
      <c r="B81" s="177"/>
      <c r="C81" s="188"/>
      <c r="D81" s="188"/>
      <c r="E81" s="188"/>
      <c r="F81" s="188"/>
      <c r="G81" s="260"/>
      <c r="H81" s="260"/>
      <c r="I81" s="78"/>
      <c r="J81" s="88"/>
      <c r="K81" s="89"/>
      <c r="L81" s="185"/>
      <c r="M81" s="185"/>
    </row>
    <row r="82" spans="1:14" ht="21" customHeight="1" x14ac:dyDescent="0.35">
      <c r="A82" s="180"/>
      <c r="B82" s="176" t="s">
        <v>122</v>
      </c>
      <c r="C82" s="186">
        <v>3</v>
      </c>
      <c r="D82" s="186">
        <v>50</v>
      </c>
      <c r="E82" s="186">
        <v>75</v>
      </c>
      <c r="F82" s="186">
        <v>100</v>
      </c>
      <c r="G82" s="258" t="s">
        <v>52</v>
      </c>
      <c r="H82" s="258" t="s">
        <v>53</v>
      </c>
      <c r="I82" s="227" t="s">
        <v>169</v>
      </c>
      <c r="J82" s="228"/>
      <c r="K82" s="229"/>
      <c r="L82" s="183">
        <v>4.96</v>
      </c>
      <c r="M82" s="183">
        <f>L82*C82/100</f>
        <v>0.14879999999999999</v>
      </c>
    </row>
    <row r="83" spans="1:14" ht="21" x14ac:dyDescent="0.35">
      <c r="A83" s="180"/>
      <c r="B83" s="189"/>
      <c r="C83" s="187"/>
      <c r="D83" s="187"/>
      <c r="E83" s="187"/>
      <c r="F83" s="187"/>
      <c r="G83" s="259"/>
      <c r="H83" s="259"/>
      <c r="I83" s="114" t="s">
        <v>166</v>
      </c>
      <c r="J83" s="83"/>
      <c r="K83" s="84"/>
      <c r="L83" s="184"/>
      <c r="M83" s="184"/>
    </row>
    <row r="84" spans="1:14" ht="18.75" customHeight="1" x14ac:dyDescent="0.2">
      <c r="A84" s="180"/>
      <c r="B84" s="189"/>
      <c r="C84" s="187"/>
      <c r="D84" s="187"/>
      <c r="E84" s="187"/>
      <c r="F84" s="187"/>
      <c r="G84" s="259"/>
      <c r="H84" s="259"/>
      <c r="I84" s="82"/>
      <c r="J84" s="83"/>
      <c r="K84" s="84"/>
      <c r="L84" s="184"/>
      <c r="M84" s="184"/>
    </row>
    <row r="85" spans="1:14" ht="30.75" customHeight="1" x14ac:dyDescent="0.2">
      <c r="A85" s="180"/>
      <c r="B85" s="177"/>
      <c r="C85" s="188"/>
      <c r="D85" s="188"/>
      <c r="E85" s="188"/>
      <c r="F85" s="188"/>
      <c r="G85" s="260"/>
      <c r="H85" s="260"/>
      <c r="I85" s="85"/>
      <c r="J85" s="86"/>
      <c r="K85" s="87"/>
      <c r="L85" s="185"/>
      <c r="M85" s="185"/>
    </row>
    <row r="86" spans="1:14" ht="42" x14ac:dyDescent="0.2">
      <c r="A86" s="179"/>
      <c r="B86" s="134" t="s">
        <v>87</v>
      </c>
      <c r="C86" s="56">
        <v>0</v>
      </c>
      <c r="D86" s="5"/>
      <c r="E86" s="5"/>
      <c r="F86" s="5"/>
      <c r="G86" s="26"/>
      <c r="H86" s="26"/>
      <c r="I86" s="191"/>
      <c r="J86" s="191"/>
      <c r="K86" s="192"/>
      <c r="L86" s="71"/>
      <c r="M86" s="71"/>
    </row>
    <row r="87" spans="1:14" ht="44.25" customHeight="1" x14ac:dyDescent="0.2">
      <c r="A87" s="178" t="s">
        <v>35</v>
      </c>
      <c r="B87" s="51" t="s">
        <v>65</v>
      </c>
      <c r="C87" s="52"/>
      <c r="D87" s="52"/>
      <c r="E87" s="52"/>
      <c r="F87" s="52"/>
      <c r="G87" s="52"/>
      <c r="H87" s="52"/>
      <c r="I87" s="261"/>
      <c r="J87" s="262"/>
      <c r="K87" s="262"/>
      <c r="L87" s="161"/>
      <c r="M87" s="161"/>
      <c r="N87" s="162"/>
    </row>
    <row r="88" spans="1:14" ht="63" x14ac:dyDescent="0.2">
      <c r="A88" s="179"/>
      <c r="B88" s="163" t="s">
        <v>90</v>
      </c>
      <c r="C88" s="164">
        <v>0</v>
      </c>
      <c r="D88" s="156"/>
      <c r="E88" s="156"/>
      <c r="F88" s="156"/>
      <c r="G88" s="156"/>
      <c r="H88" s="156"/>
      <c r="I88" s="265"/>
      <c r="J88" s="266"/>
      <c r="K88" s="267"/>
      <c r="L88" s="159"/>
      <c r="M88" s="159"/>
      <c r="N88" s="165"/>
    </row>
    <row r="89" spans="1:14" ht="208.5" customHeight="1" x14ac:dyDescent="0.2">
      <c r="A89" s="93"/>
      <c r="B89" s="52" t="s">
        <v>92</v>
      </c>
      <c r="C89" s="56">
        <v>0</v>
      </c>
      <c r="D89" s="5">
        <v>60</v>
      </c>
      <c r="E89" s="5">
        <v>70</v>
      </c>
      <c r="F89" s="5">
        <v>80</v>
      </c>
      <c r="G89" s="5">
        <v>90</v>
      </c>
      <c r="H89" s="5">
        <v>100</v>
      </c>
      <c r="I89" s="263"/>
      <c r="J89" s="264"/>
      <c r="K89" s="264"/>
      <c r="L89" s="71"/>
      <c r="M89" s="71"/>
    </row>
    <row r="90" spans="1:14" ht="42" customHeight="1" x14ac:dyDescent="0.2">
      <c r="A90" s="94"/>
      <c r="B90" s="247" t="s">
        <v>126</v>
      </c>
      <c r="C90" s="92">
        <v>3</v>
      </c>
      <c r="D90" s="92">
        <v>60</v>
      </c>
      <c r="E90" s="92">
        <v>70</v>
      </c>
      <c r="F90" s="92">
        <v>80</v>
      </c>
      <c r="G90" s="92">
        <v>90</v>
      </c>
      <c r="H90" s="92">
        <v>100</v>
      </c>
      <c r="I90" s="250" t="s">
        <v>170</v>
      </c>
      <c r="J90" s="251"/>
      <c r="K90" s="251"/>
      <c r="L90" s="99">
        <v>4.8600000000000003</v>
      </c>
      <c r="M90" s="127">
        <f>L90*C90/100</f>
        <v>0.14580000000000001</v>
      </c>
    </row>
    <row r="91" spans="1:14" ht="84" customHeight="1" x14ac:dyDescent="0.2">
      <c r="A91" s="94"/>
      <c r="B91" s="247"/>
      <c r="C91" s="92"/>
      <c r="D91" s="92"/>
      <c r="E91" s="92"/>
      <c r="F91" s="92"/>
      <c r="G91" s="92"/>
      <c r="H91" s="92"/>
      <c r="I91" s="7" t="s">
        <v>43</v>
      </c>
      <c r="J91" s="8" t="s">
        <v>47</v>
      </c>
      <c r="K91" s="10" t="s">
        <v>48</v>
      </c>
      <c r="L91" s="75"/>
      <c r="M91" s="74"/>
    </row>
    <row r="92" spans="1:14" ht="37.5" customHeight="1" x14ac:dyDescent="0.2">
      <c r="A92" s="94"/>
      <c r="B92" s="247"/>
      <c r="C92" s="92"/>
      <c r="D92" s="92"/>
      <c r="E92" s="92"/>
      <c r="F92" s="92"/>
      <c r="G92" s="92"/>
      <c r="H92" s="92"/>
      <c r="I92" s="24" t="s">
        <v>102</v>
      </c>
      <c r="J92" s="11">
        <v>0.11817670230725942</v>
      </c>
      <c r="K92" s="12">
        <v>100</v>
      </c>
      <c r="L92" s="63">
        <v>5</v>
      </c>
      <c r="M92" s="64">
        <f>J92*L92/100</f>
        <v>5.9088351153629712E-3</v>
      </c>
    </row>
    <row r="93" spans="1:14" ht="37.5" x14ac:dyDescent="0.2">
      <c r="A93" s="94"/>
      <c r="B93" s="115"/>
      <c r="C93" s="92"/>
      <c r="D93" s="92"/>
      <c r="E93" s="92"/>
      <c r="F93" s="92"/>
      <c r="G93" s="92"/>
      <c r="H93" s="92"/>
      <c r="I93" s="24" t="s">
        <v>103</v>
      </c>
      <c r="J93" s="54">
        <v>0.13505908835115363</v>
      </c>
      <c r="K93" s="12">
        <v>100</v>
      </c>
      <c r="L93" s="63">
        <v>5</v>
      </c>
      <c r="M93" s="64">
        <f t="shared" ref="M93:M108" si="1">J93*L93/100</f>
        <v>6.7529544175576814E-3</v>
      </c>
    </row>
    <row r="94" spans="1:14" ht="37.5" x14ac:dyDescent="0.2">
      <c r="A94" s="94"/>
      <c r="B94" s="115"/>
      <c r="C94" s="92"/>
      <c r="D94" s="92"/>
      <c r="E94" s="92"/>
      <c r="F94" s="92"/>
      <c r="G94" s="92"/>
      <c r="H94" s="92"/>
      <c r="I94" s="14" t="s">
        <v>104</v>
      </c>
      <c r="J94" s="11">
        <v>0.16713562183455261</v>
      </c>
      <c r="K94" s="129">
        <v>100</v>
      </c>
      <c r="L94" s="63">
        <v>5</v>
      </c>
      <c r="M94" s="64">
        <f t="shared" si="1"/>
        <v>8.3567810917276296E-3</v>
      </c>
    </row>
    <row r="95" spans="1:14" ht="56.25" x14ac:dyDescent="0.2">
      <c r="A95" s="94"/>
      <c r="B95" s="115"/>
      <c r="C95" s="92"/>
      <c r="D95" s="92"/>
      <c r="E95" s="92"/>
      <c r="F95" s="92"/>
      <c r="G95" s="92"/>
      <c r="H95" s="92"/>
      <c r="I95" s="105" t="s">
        <v>105</v>
      </c>
      <c r="J95" s="117">
        <v>0.16882386043894204</v>
      </c>
      <c r="K95" s="98">
        <v>100</v>
      </c>
      <c r="L95" s="99">
        <v>5</v>
      </c>
      <c r="M95" s="100">
        <f t="shared" si="1"/>
        <v>8.4411930219471017E-3</v>
      </c>
    </row>
    <row r="96" spans="1:14" ht="37.5" x14ac:dyDescent="0.2">
      <c r="A96" s="94"/>
      <c r="B96" s="115"/>
      <c r="C96" s="92"/>
      <c r="D96" s="92"/>
      <c r="E96" s="92"/>
      <c r="F96" s="92"/>
      <c r="G96" s="92"/>
      <c r="H96" s="92"/>
      <c r="I96" s="24" t="s">
        <v>106</v>
      </c>
      <c r="J96" s="54">
        <v>0.20258863252673046</v>
      </c>
      <c r="K96" s="12">
        <v>98</v>
      </c>
      <c r="L96" s="63">
        <v>4.8</v>
      </c>
      <c r="M96" s="64">
        <f t="shared" si="1"/>
        <v>9.7242543612830606E-3</v>
      </c>
    </row>
    <row r="97" spans="1:13" ht="37.5" x14ac:dyDescent="0.2">
      <c r="A97" s="94"/>
      <c r="B97" s="115"/>
      <c r="C97" s="92"/>
      <c r="D97" s="92"/>
      <c r="E97" s="92"/>
      <c r="F97" s="92"/>
      <c r="G97" s="92"/>
      <c r="H97" s="92"/>
      <c r="I97" s="14" t="s">
        <v>107</v>
      </c>
      <c r="J97" s="11">
        <v>0.20258863252673046</v>
      </c>
      <c r="K97" s="12">
        <v>100</v>
      </c>
      <c r="L97" s="63">
        <v>5</v>
      </c>
      <c r="M97" s="64">
        <f t="shared" si="1"/>
        <v>1.0129431626336522E-2</v>
      </c>
    </row>
    <row r="98" spans="1:13" ht="56.25" x14ac:dyDescent="0.2">
      <c r="A98" s="95"/>
      <c r="B98" s="116"/>
      <c r="C98" s="147"/>
      <c r="D98" s="147"/>
      <c r="E98" s="147"/>
      <c r="F98" s="147"/>
      <c r="G98" s="147"/>
      <c r="H98" s="147"/>
      <c r="I98" s="166" t="s">
        <v>108</v>
      </c>
      <c r="J98" s="167">
        <v>0.16882386043894204</v>
      </c>
      <c r="K98" s="168">
        <v>100</v>
      </c>
      <c r="L98" s="153">
        <v>5</v>
      </c>
      <c r="M98" s="155">
        <f t="shared" si="1"/>
        <v>8.4411930219471017E-3</v>
      </c>
    </row>
    <row r="99" spans="1:13" ht="56.25" x14ac:dyDescent="0.2">
      <c r="A99" s="94"/>
      <c r="B99" s="115"/>
      <c r="C99" s="92"/>
      <c r="D99" s="92"/>
      <c r="E99" s="92"/>
      <c r="F99" s="92"/>
      <c r="G99" s="92"/>
      <c r="H99" s="92"/>
      <c r="I99" s="105" t="s">
        <v>109</v>
      </c>
      <c r="J99" s="117">
        <v>0.18570624648283623</v>
      </c>
      <c r="K99" s="98">
        <v>100</v>
      </c>
      <c r="L99" s="99">
        <v>5</v>
      </c>
      <c r="M99" s="100">
        <f t="shared" si="1"/>
        <v>9.2853123241418128E-3</v>
      </c>
    </row>
    <row r="100" spans="1:13" ht="37.5" x14ac:dyDescent="0.2">
      <c r="A100" s="94"/>
      <c r="B100" s="115"/>
      <c r="C100" s="92"/>
      <c r="D100" s="92"/>
      <c r="E100" s="92"/>
      <c r="F100" s="92"/>
      <c r="G100" s="92"/>
      <c r="H100" s="92"/>
      <c r="I100" s="24" t="s">
        <v>110</v>
      </c>
      <c r="J100" s="54">
        <v>0.25323579065841306</v>
      </c>
      <c r="K100" s="12">
        <v>97</v>
      </c>
      <c r="L100" s="63">
        <v>4.7</v>
      </c>
      <c r="M100" s="64">
        <f t="shared" si="1"/>
        <v>1.1902082160945415E-2</v>
      </c>
    </row>
    <row r="101" spans="1:13" ht="56.25" x14ac:dyDescent="0.2">
      <c r="A101" s="94"/>
      <c r="B101" s="115"/>
      <c r="C101" s="92"/>
      <c r="D101" s="92"/>
      <c r="E101" s="92"/>
      <c r="F101" s="92"/>
      <c r="G101" s="92"/>
      <c r="H101" s="92"/>
      <c r="I101" s="24" t="s">
        <v>111</v>
      </c>
      <c r="J101" s="54">
        <v>0.15194147439504782</v>
      </c>
      <c r="K101" s="12">
        <v>100</v>
      </c>
      <c r="L101" s="63">
        <v>5</v>
      </c>
      <c r="M101" s="64">
        <f t="shared" si="1"/>
        <v>7.5970737197523907E-3</v>
      </c>
    </row>
    <row r="102" spans="1:13" ht="56.25" x14ac:dyDescent="0.2">
      <c r="A102" s="94"/>
      <c r="B102" s="115"/>
      <c r="C102" s="92"/>
      <c r="D102" s="92"/>
      <c r="E102" s="92"/>
      <c r="F102" s="92"/>
      <c r="G102" s="92"/>
      <c r="H102" s="92"/>
      <c r="I102" s="14" t="s">
        <v>112</v>
      </c>
      <c r="J102" s="11">
        <v>0.1654473832301632</v>
      </c>
      <c r="K102" s="12">
        <v>98</v>
      </c>
      <c r="L102" s="63">
        <v>4.8</v>
      </c>
      <c r="M102" s="64">
        <f t="shared" si="1"/>
        <v>7.9414743950478334E-3</v>
      </c>
    </row>
    <row r="103" spans="1:13" ht="56.25" x14ac:dyDescent="0.2">
      <c r="A103" s="94"/>
      <c r="B103" s="115"/>
      <c r="C103" s="92"/>
      <c r="D103" s="92"/>
      <c r="E103" s="92"/>
      <c r="F103" s="92"/>
      <c r="G103" s="92"/>
      <c r="H103" s="92"/>
      <c r="I103" s="105" t="s">
        <v>113</v>
      </c>
      <c r="J103" s="117">
        <v>0.15194147439504782</v>
      </c>
      <c r="K103" s="98">
        <v>94</v>
      </c>
      <c r="L103" s="99">
        <v>4.4000000000000004</v>
      </c>
      <c r="M103" s="100">
        <f t="shared" si="1"/>
        <v>6.6854248733821042E-3</v>
      </c>
    </row>
    <row r="104" spans="1:13" ht="56.25" x14ac:dyDescent="0.2">
      <c r="A104" s="94"/>
      <c r="B104" s="115"/>
      <c r="C104" s="92"/>
      <c r="D104" s="92"/>
      <c r="E104" s="92"/>
      <c r="F104" s="92"/>
      <c r="G104" s="92"/>
      <c r="H104" s="92"/>
      <c r="I104" s="24" t="s">
        <v>114</v>
      </c>
      <c r="J104" s="54">
        <v>0.15194147439504782</v>
      </c>
      <c r="K104" s="12">
        <v>92</v>
      </c>
      <c r="L104" s="63">
        <v>4.2</v>
      </c>
      <c r="M104" s="64">
        <f>J104*L104/100</f>
        <v>6.381541924592009E-3</v>
      </c>
    </row>
    <row r="105" spans="1:13" ht="56.25" x14ac:dyDescent="0.2">
      <c r="A105" s="94"/>
      <c r="B105" s="115"/>
      <c r="C105" s="92"/>
      <c r="D105" s="92"/>
      <c r="E105" s="92"/>
      <c r="F105" s="92"/>
      <c r="G105" s="92"/>
      <c r="H105" s="92"/>
      <c r="I105" s="24" t="s">
        <v>115</v>
      </c>
      <c r="J105" s="54">
        <v>0.15194147439504782</v>
      </c>
      <c r="K105" s="12">
        <v>98</v>
      </c>
      <c r="L105" s="63">
        <v>4.8</v>
      </c>
      <c r="M105" s="64">
        <f t="shared" si="1"/>
        <v>7.2931907709622955E-3</v>
      </c>
    </row>
    <row r="106" spans="1:13" ht="75" x14ac:dyDescent="0.2">
      <c r="A106" s="94"/>
      <c r="B106" s="115"/>
      <c r="C106" s="92"/>
      <c r="D106" s="92"/>
      <c r="E106" s="92"/>
      <c r="F106" s="92"/>
      <c r="G106" s="92"/>
      <c r="H106" s="92"/>
      <c r="I106" s="14" t="s">
        <v>116</v>
      </c>
      <c r="J106" s="11">
        <v>0.15194147439504782</v>
      </c>
      <c r="K106" s="12">
        <v>100</v>
      </c>
      <c r="L106" s="63">
        <v>5</v>
      </c>
      <c r="M106" s="64">
        <f t="shared" si="1"/>
        <v>7.5970737197523907E-3</v>
      </c>
    </row>
    <row r="107" spans="1:13" ht="42.75" customHeight="1" x14ac:dyDescent="0.2">
      <c r="A107" s="94"/>
      <c r="B107" s="115"/>
      <c r="C107" s="92"/>
      <c r="D107" s="92"/>
      <c r="E107" s="92"/>
      <c r="F107" s="92"/>
      <c r="G107" s="92"/>
      <c r="H107" s="92"/>
      <c r="I107" s="105" t="s">
        <v>117</v>
      </c>
      <c r="J107" s="117">
        <v>0.20258863252673046</v>
      </c>
      <c r="K107" s="98">
        <v>100</v>
      </c>
      <c r="L107" s="99">
        <v>5</v>
      </c>
      <c r="M107" s="100">
        <f t="shared" si="1"/>
        <v>1.0129431626336522E-2</v>
      </c>
    </row>
    <row r="108" spans="1:13" ht="149.25" customHeight="1" x14ac:dyDescent="0.2">
      <c r="A108" s="95"/>
      <c r="B108" s="116"/>
      <c r="C108" s="147"/>
      <c r="D108" s="147"/>
      <c r="E108" s="147"/>
      <c r="F108" s="147"/>
      <c r="G108" s="147"/>
      <c r="H108" s="147"/>
      <c r="I108" s="108" t="s">
        <v>118</v>
      </c>
      <c r="J108" s="18">
        <v>0.27011817670230726</v>
      </c>
      <c r="K108" s="19">
        <v>100</v>
      </c>
      <c r="L108" s="66">
        <v>5</v>
      </c>
      <c r="M108" s="91">
        <f t="shared" si="1"/>
        <v>1.3505908835115363E-2</v>
      </c>
    </row>
    <row r="109" spans="1:13" ht="21" x14ac:dyDescent="0.2">
      <c r="A109" s="94"/>
      <c r="B109" s="247" t="s">
        <v>127</v>
      </c>
      <c r="C109" s="187">
        <v>3</v>
      </c>
      <c r="D109" s="187">
        <v>60</v>
      </c>
      <c r="E109" s="187">
        <v>70</v>
      </c>
      <c r="F109" s="187">
        <v>80</v>
      </c>
      <c r="G109" s="187">
        <v>90</v>
      </c>
      <c r="H109" s="187">
        <v>100</v>
      </c>
      <c r="I109" s="250" t="s">
        <v>171</v>
      </c>
      <c r="J109" s="251"/>
      <c r="K109" s="251"/>
      <c r="L109" s="99">
        <v>4.45</v>
      </c>
      <c r="M109" s="100">
        <f>L109*C109/100</f>
        <v>0.13350000000000001</v>
      </c>
    </row>
    <row r="110" spans="1:13" ht="37.5" x14ac:dyDescent="0.2">
      <c r="A110" s="94"/>
      <c r="B110" s="247"/>
      <c r="C110" s="187"/>
      <c r="D110" s="187"/>
      <c r="E110" s="187"/>
      <c r="F110" s="187"/>
      <c r="G110" s="187"/>
      <c r="H110" s="187"/>
      <c r="I110" s="7" t="s">
        <v>43</v>
      </c>
      <c r="J110" s="8" t="s">
        <v>47</v>
      </c>
      <c r="K110" s="10" t="s">
        <v>48</v>
      </c>
      <c r="L110" s="125"/>
      <c r="M110" s="125"/>
    </row>
    <row r="111" spans="1:13" ht="56.25" x14ac:dyDescent="0.2">
      <c r="A111" s="94"/>
      <c r="B111" s="247"/>
      <c r="C111" s="187"/>
      <c r="D111" s="187"/>
      <c r="E111" s="187"/>
      <c r="F111" s="187"/>
      <c r="G111" s="187"/>
      <c r="H111" s="187"/>
      <c r="I111" s="14" t="s">
        <v>128</v>
      </c>
      <c r="J111" s="11">
        <v>0.379746835443038</v>
      </c>
      <c r="K111" s="12">
        <v>96</v>
      </c>
      <c r="L111" s="63">
        <v>4.5999999999999996</v>
      </c>
      <c r="M111" s="64">
        <f>J111*L111/100</f>
        <v>1.7468354430379748E-2</v>
      </c>
    </row>
    <row r="112" spans="1:13" ht="37.5" x14ac:dyDescent="0.2">
      <c r="A112" s="94"/>
      <c r="B112" s="247"/>
      <c r="C112" s="187"/>
      <c r="D112" s="187"/>
      <c r="E112" s="187"/>
      <c r="F112" s="187"/>
      <c r="G112" s="187"/>
      <c r="H112" s="187"/>
      <c r="I112" s="14" t="s">
        <v>129</v>
      </c>
      <c r="J112" s="54">
        <v>1.860759493670886</v>
      </c>
      <c r="K112" s="12">
        <v>90</v>
      </c>
      <c r="L112" s="63">
        <v>4</v>
      </c>
      <c r="M112" s="64">
        <f>J112*L112/100</f>
        <v>7.4430379746835446E-2</v>
      </c>
    </row>
    <row r="113" spans="1:13" ht="37.5" x14ac:dyDescent="0.2">
      <c r="A113" s="94"/>
      <c r="B113" s="247"/>
      <c r="C113" s="187"/>
      <c r="D113" s="187"/>
      <c r="E113" s="187"/>
      <c r="F113" s="187"/>
      <c r="G113" s="187"/>
      <c r="H113" s="187"/>
      <c r="I113" s="14" t="s">
        <v>130</v>
      </c>
      <c r="J113" s="54">
        <v>0.2848101265822785</v>
      </c>
      <c r="K113" s="12">
        <v>100</v>
      </c>
      <c r="L113" s="63">
        <v>5</v>
      </c>
      <c r="M113" s="64">
        <f>J113*L113/100</f>
        <v>1.4240506329113924E-2</v>
      </c>
    </row>
    <row r="114" spans="1:13" ht="44.25" customHeight="1" x14ac:dyDescent="0.2">
      <c r="A114" s="94"/>
      <c r="B114" s="172"/>
      <c r="C114" s="188"/>
      <c r="D114" s="188"/>
      <c r="E114" s="188"/>
      <c r="F114" s="188"/>
      <c r="G114" s="188"/>
      <c r="H114" s="188"/>
      <c r="I114" s="22" t="s">
        <v>131</v>
      </c>
      <c r="J114" s="18">
        <v>0.47468354430379744</v>
      </c>
      <c r="K114" s="19">
        <v>92</v>
      </c>
      <c r="L114" s="66">
        <v>4.2</v>
      </c>
      <c r="M114" s="91">
        <f>J114*L114/100</f>
        <v>1.9936708860759492E-2</v>
      </c>
    </row>
    <row r="115" spans="1:13" ht="155.25" customHeight="1" x14ac:dyDescent="0.2">
      <c r="A115" s="95"/>
      <c r="B115" s="146" t="s">
        <v>135</v>
      </c>
      <c r="C115" s="5">
        <v>3</v>
      </c>
      <c r="D115" s="5">
        <v>92</v>
      </c>
      <c r="E115" s="5">
        <v>94</v>
      </c>
      <c r="F115" s="5">
        <v>96</v>
      </c>
      <c r="G115" s="5">
        <v>98</v>
      </c>
      <c r="H115" s="5">
        <v>100</v>
      </c>
      <c r="I115" s="193" t="s">
        <v>159</v>
      </c>
      <c r="J115" s="194"/>
      <c r="K115" s="195"/>
      <c r="L115" s="67">
        <v>4.79</v>
      </c>
      <c r="M115" s="65">
        <f>L115*C115/100</f>
        <v>0.14370000000000002</v>
      </c>
    </row>
    <row r="116" spans="1:13" ht="42" x14ac:dyDescent="0.2">
      <c r="A116" s="95"/>
      <c r="B116" s="147" t="s">
        <v>78</v>
      </c>
      <c r="C116" s="55">
        <v>0</v>
      </c>
      <c r="D116" s="150"/>
      <c r="E116" s="150"/>
      <c r="F116" s="150"/>
      <c r="G116" s="150"/>
      <c r="H116" s="150"/>
      <c r="I116" s="197"/>
      <c r="J116" s="197"/>
      <c r="K116" s="198"/>
      <c r="L116" s="159"/>
      <c r="M116" s="159"/>
    </row>
    <row r="117" spans="1:13" ht="42" x14ac:dyDescent="0.2">
      <c r="A117" s="178" t="s">
        <v>54</v>
      </c>
      <c r="B117" s="134" t="s">
        <v>68</v>
      </c>
      <c r="C117" s="5">
        <v>3</v>
      </c>
      <c r="D117" s="5">
        <v>81</v>
      </c>
      <c r="E117" s="5">
        <v>83</v>
      </c>
      <c r="F117" s="5">
        <v>85</v>
      </c>
      <c r="G117" s="5">
        <v>87</v>
      </c>
      <c r="H117" s="5">
        <v>89</v>
      </c>
      <c r="I117" s="194" t="s">
        <v>172</v>
      </c>
      <c r="J117" s="199"/>
      <c r="K117" s="200"/>
      <c r="L117" s="67">
        <v>4.9850000000000003</v>
      </c>
      <c r="M117" s="65">
        <f>L117*C117/100</f>
        <v>0.14955000000000002</v>
      </c>
    </row>
    <row r="118" spans="1:13" ht="42" x14ac:dyDescent="0.2">
      <c r="A118" s="179"/>
      <c r="B118" s="34" t="s">
        <v>69</v>
      </c>
      <c r="C118" s="56">
        <v>0</v>
      </c>
      <c r="D118" s="5"/>
      <c r="E118" s="5"/>
      <c r="F118" s="5"/>
      <c r="G118" s="5"/>
      <c r="H118" s="5"/>
      <c r="I118" s="191"/>
      <c r="J118" s="191"/>
      <c r="K118" s="192"/>
      <c r="L118" s="71"/>
      <c r="M118" s="71"/>
    </row>
    <row r="119" spans="1:13" ht="63" x14ac:dyDescent="0.2">
      <c r="A119" s="32" t="s">
        <v>29</v>
      </c>
      <c r="B119" s="146" t="s">
        <v>77</v>
      </c>
      <c r="C119" s="56">
        <v>0</v>
      </c>
      <c r="D119" s="5"/>
      <c r="E119" s="5"/>
      <c r="F119" s="5"/>
      <c r="G119" s="5"/>
      <c r="H119" s="5"/>
      <c r="I119" s="191"/>
      <c r="J119" s="191"/>
      <c r="K119" s="192"/>
      <c r="L119" s="71"/>
      <c r="M119" s="71"/>
    </row>
    <row r="120" spans="1:13" ht="84" x14ac:dyDescent="0.2">
      <c r="A120" s="32" t="s">
        <v>30</v>
      </c>
      <c r="B120" s="134" t="s">
        <v>76</v>
      </c>
      <c r="C120" s="56">
        <v>0</v>
      </c>
      <c r="D120" s="5"/>
      <c r="E120" s="5"/>
      <c r="F120" s="5"/>
      <c r="G120" s="5"/>
      <c r="H120" s="5"/>
      <c r="I120" s="191"/>
      <c r="J120" s="191"/>
      <c r="K120" s="192"/>
      <c r="L120" s="71"/>
      <c r="M120" s="71"/>
    </row>
    <row r="121" spans="1:13" ht="42" x14ac:dyDescent="0.2">
      <c r="A121" s="178" t="s">
        <v>36</v>
      </c>
      <c r="B121" s="134" t="s">
        <v>75</v>
      </c>
      <c r="C121" s="56">
        <v>0</v>
      </c>
      <c r="D121" s="5"/>
      <c r="E121" s="5"/>
      <c r="F121" s="5"/>
      <c r="G121" s="5"/>
      <c r="H121" s="5"/>
      <c r="I121" s="191"/>
      <c r="J121" s="191"/>
      <c r="K121" s="192"/>
      <c r="L121" s="71"/>
      <c r="M121" s="71"/>
    </row>
    <row r="122" spans="1:13" ht="63" x14ac:dyDescent="0.2">
      <c r="A122" s="179"/>
      <c r="B122" s="34" t="s">
        <v>132</v>
      </c>
      <c r="C122" s="5">
        <v>3</v>
      </c>
      <c r="D122" s="49">
        <v>80</v>
      </c>
      <c r="E122" s="49">
        <v>85</v>
      </c>
      <c r="F122" s="49">
        <v>90</v>
      </c>
      <c r="G122" s="49">
        <v>95</v>
      </c>
      <c r="H122" s="49">
        <v>100</v>
      </c>
      <c r="I122" s="242" t="s">
        <v>173</v>
      </c>
      <c r="J122" s="199"/>
      <c r="K122" s="200"/>
      <c r="L122" s="67">
        <v>5</v>
      </c>
      <c r="M122" s="65">
        <f>L122*C122/100</f>
        <v>0.15</v>
      </c>
    </row>
    <row r="123" spans="1:13" s="50" customFormat="1" ht="42" x14ac:dyDescent="0.2">
      <c r="A123" s="178" t="s">
        <v>37</v>
      </c>
      <c r="B123" s="34" t="s">
        <v>74</v>
      </c>
      <c r="C123" s="58">
        <v>0</v>
      </c>
      <c r="D123" s="49"/>
      <c r="E123" s="49"/>
      <c r="F123" s="49"/>
      <c r="G123" s="49"/>
      <c r="H123" s="49"/>
      <c r="I123" s="230"/>
      <c r="J123" s="230"/>
      <c r="K123" s="231"/>
      <c r="L123" s="73"/>
      <c r="M123" s="73"/>
    </row>
    <row r="124" spans="1:13" ht="42" x14ac:dyDescent="0.2">
      <c r="A124" s="180"/>
      <c r="B124" s="34" t="s">
        <v>64</v>
      </c>
      <c r="C124" s="49">
        <v>3</v>
      </c>
      <c r="D124" s="49">
        <v>10</v>
      </c>
      <c r="E124" s="49">
        <v>30</v>
      </c>
      <c r="F124" s="49">
        <v>50</v>
      </c>
      <c r="G124" s="49">
        <v>70</v>
      </c>
      <c r="H124" s="49">
        <v>100</v>
      </c>
      <c r="I124" s="193" t="s">
        <v>134</v>
      </c>
      <c r="J124" s="194"/>
      <c r="K124" s="195"/>
      <c r="L124" s="67">
        <v>5</v>
      </c>
      <c r="M124" s="65">
        <f>L124*C124/100</f>
        <v>0.15</v>
      </c>
    </row>
    <row r="125" spans="1:13" s="50" customFormat="1" ht="24" customHeight="1" x14ac:dyDescent="0.2">
      <c r="A125" s="180"/>
      <c r="B125" s="171" t="s">
        <v>73</v>
      </c>
      <c r="C125" s="158">
        <v>3</v>
      </c>
      <c r="D125" s="158">
        <v>80</v>
      </c>
      <c r="E125" s="158">
        <v>85</v>
      </c>
      <c r="F125" s="158">
        <v>90</v>
      </c>
      <c r="G125" s="158">
        <v>95</v>
      </c>
      <c r="H125" s="158">
        <v>100</v>
      </c>
      <c r="I125" s="237" t="s">
        <v>133</v>
      </c>
      <c r="J125" s="237"/>
      <c r="K125" s="238"/>
      <c r="L125" s="152">
        <v>1</v>
      </c>
      <c r="M125" s="154">
        <f>L125*C125/100</f>
        <v>0.03</v>
      </c>
    </row>
    <row r="126" spans="1:13" s="50" customFormat="1" ht="45.75" customHeight="1" x14ac:dyDescent="0.2">
      <c r="A126" s="179"/>
      <c r="B126" s="172"/>
      <c r="C126" s="128"/>
      <c r="D126" s="128"/>
      <c r="E126" s="128"/>
      <c r="F126" s="128"/>
      <c r="G126" s="128"/>
      <c r="H126" s="128"/>
      <c r="I126" s="173" t="s">
        <v>179</v>
      </c>
      <c r="J126" s="174"/>
      <c r="K126" s="175"/>
      <c r="L126" s="153"/>
      <c r="M126" s="155"/>
    </row>
    <row r="127" spans="1:13" ht="84" x14ac:dyDescent="0.2">
      <c r="A127" s="32" t="s">
        <v>31</v>
      </c>
      <c r="B127" s="134" t="s">
        <v>72</v>
      </c>
      <c r="C127" s="56">
        <v>0</v>
      </c>
      <c r="D127" s="5"/>
      <c r="E127" s="5"/>
      <c r="F127" s="5"/>
      <c r="G127" s="5"/>
      <c r="H127" s="5"/>
      <c r="I127" s="191"/>
      <c r="J127" s="191"/>
      <c r="K127" s="192"/>
      <c r="L127" s="71"/>
      <c r="M127" s="71"/>
    </row>
    <row r="128" spans="1:13" ht="63" x14ac:dyDescent="0.2">
      <c r="A128" s="178" t="s">
        <v>32</v>
      </c>
      <c r="B128" s="134" t="s">
        <v>71</v>
      </c>
      <c r="C128" s="56">
        <v>0</v>
      </c>
      <c r="D128" s="5"/>
      <c r="E128" s="5"/>
      <c r="F128" s="5"/>
      <c r="G128" s="5"/>
      <c r="H128" s="5"/>
      <c r="I128" s="191"/>
      <c r="J128" s="191"/>
      <c r="K128" s="192"/>
      <c r="L128" s="71"/>
      <c r="M128" s="71"/>
    </row>
    <row r="129" spans="1:13" ht="63" x14ac:dyDescent="0.2">
      <c r="A129" s="179"/>
      <c r="B129" s="134" t="s">
        <v>70</v>
      </c>
      <c r="C129" s="5">
        <v>3</v>
      </c>
      <c r="D129" s="5">
        <v>80</v>
      </c>
      <c r="E129" s="5">
        <v>85</v>
      </c>
      <c r="F129" s="5">
        <v>90</v>
      </c>
      <c r="G129" s="5">
        <v>95</v>
      </c>
      <c r="H129" s="5">
        <v>100</v>
      </c>
      <c r="I129" s="248" t="s">
        <v>177</v>
      </c>
      <c r="J129" s="248"/>
      <c r="K129" s="249"/>
      <c r="L129" s="67">
        <v>1</v>
      </c>
      <c r="M129" s="65">
        <f>L129*C129/100</f>
        <v>0.03</v>
      </c>
    </row>
    <row r="130" spans="1:13" ht="72.75" customHeight="1" x14ac:dyDescent="0.2">
      <c r="A130" s="169" t="s">
        <v>33</v>
      </c>
      <c r="B130" s="146" t="s">
        <v>91</v>
      </c>
      <c r="C130" s="56">
        <v>0</v>
      </c>
      <c r="D130" s="5"/>
      <c r="E130" s="5"/>
      <c r="F130" s="5"/>
      <c r="G130" s="26"/>
      <c r="H130" s="26"/>
      <c r="I130" s="170"/>
      <c r="J130" s="170"/>
      <c r="K130" s="170"/>
      <c r="L130" s="71"/>
      <c r="M130" s="71"/>
    </row>
    <row r="131" spans="1:13" ht="63" x14ac:dyDescent="0.2">
      <c r="A131" s="151"/>
      <c r="B131" s="147" t="s">
        <v>151</v>
      </c>
      <c r="C131" s="150">
        <v>3</v>
      </c>
      <c r="D131" s="150">
        <v>60</v>
      </c>
      <c r="E131" s="150">
        <v>70</v>
      </c>
      <c r="F131" s="150">
        <v>80</v>
      </c>
      <c r="G131" s="157">
        <v>90</v>
      </c>
      <c r="H131" s="157">
        <v>100</v>
      </c>
      <c r="I131" s="174" t="s">
        <v>174</v>
      </c>
      <c r="J131" s="174"/>
      <c r="K131" s="175"/>
      <c r="L131" s="153">
        <v>2.7589999999999999</v>
      </c>
      <c r="M131" s="155">
        <f>L131*C131/100</f>
        <v>8.2769999999999996E-2</v>
      </c>
    </row>
    <row r="132" spans="1:13" s="36" customFormat="1" ht="27" customHeight="1" x14ac:dyDescent="0.35">
      <c r="A132" s="255" t="s">
        <v>55</v>
      </c>
      <c r="B132" s="256"/>
      <c r="C132" s="41">
        <f>C6+C68</f>
        <v>105</v>
      </c>
      <c r="D132" s="35"/>
      <c r="E132" s="35"/>
      <c r="F132" s="35"/>
      <c r="G132" s="35"/>
      <c r="H132" s="35"/>
      <c r="I132" s="255" t="s">
        <v>56</v>
      </c>
      <c r="J132" s="257"/>
      <c r="K132" s="257"/>
      <c r="L132" s="256"/>
      <c r="M132" s="47">
        <f>M131+M129+M125+M124+M122+M117+M115+M109+M90+M82+++++M78+M74+M73+M71+M66+M65+M64+M57+M52+M50+M46+M44+M25+M15+M8</f>
        <v>4.3918200000000001</v>
      </c>
    </row>
    <row r="134" spans="1:13" s="1" customFormat="1" ht="27.75" customHeight="1" x14ac:dyDescent="0.35">
      <c r="A134" s="37"/>
      <c r="B134" s="37"/>
      <c r="C134" s="253" t="s">
        <v>57</v>
      </c>
      <c r="D134" s="253"/>
      <c r="E134" s="253"/>
      <c r="F134" s="42" t="s">
        <v>58</v>
      </c>
      <c r="G134" s="38" t="s">
        <v>150</v>
      </c>
      <c r="H134" s="39" t="s">
        <v>59</v>
      </c>
      <c r="J134" s="254" t="s">
        <v>60</v>
      </c>
      <c r="K134" s="254"/>
      <c r="L134" s="254"/>
      <c r="M134" s="254"/>
    </row>
    <row r="135" spans="1:13" s="1" customFormat="1" ht="36" customHeight="1" x14ac:dyDescent="0.35">
      <c r="A135" s="37"/>
      <c r="B135" s="37"/>
      <c r="C135" s="37"/>
      <c r="D135" s="37"/>
      <c r="E135" s="37"/>
      <c r="F135" s="42" t="s">
        <v>58</v>
      </c>
      <c r="G135" s="40">
        <f>(100/C132)*M132</f>
        <v>4.1826857142857143</v>
      </c>
      <c r="H135" s="37"/>
      <c r="I135" s="37"/>
      <c r="J135" s="252" t="s">
        <v>61</v>
      </c>
      <c r="K135" s="252"/>
      <c r="L135" s="252"/>
      <c r="M135" s="252"/>
    </row>
  </sheetData>
  <mergeCells count="141">
    <mergeCell ref="A71:A72"/>
    <mergeCell ref="B71:B72"/>
    <mergeCell ref="I72:K72"/>
    <mergeCell ref="I64:K64"/>
    <mergeCell ref="L46:L49"/>
    <mergeCell ref="M46:M49"/>
    <mergeCell ref="A44:A49"/>
    <mergeCell ref="A74:A86"/>
    <mergeCell ref="I48:K48"/>
    <mergeCell ref="I49:K49"/>
    <mergeCell ref="F78:F81"/>
    <mergeCell ref="G78:G81"/>
    <mergeCell ref="H78:H81"/>
    <mergeCell ref="I86:K86"/>
    <mergeCell ref="I63:K63"/>
    <mergeCell ref="I65:K65"/>
    <mergeCell ref="A68:B68"/>
    <mergeCell ref="A65:A66"/>
    <mergeCell ref="B74:B77"/>
    <mergeCell ref="C74:C77"/>
    <mergeCell ref="D74:D77"/>
    <mergeCell ref="E74:E77"/>
    <mergeCell ref="H74:H77"/>
    <mergeCell ref="B78:B81"/>
    <mergeCell ref="I87:K87"/>
    <mergeCell ref="I89:K89"/>
    <mergeCell ref="I88:K88"/>
    <mergeCell ref="B82:B85"/>
    <mergeCell ref="C82:C85"/>
    <mergeCell ref="D82:D85"/>
    <mergeCell ref="E82:E85"/>
    <mergeCell ref="F82:F85"/>
    <mergeCell ref="G82:G85"/>
    <mergeCell ref="H82:H85"/>
    <mergeCell ref="C78:C81"/>
    <mergeCell ref="D78:D81"/>
    <mergeCell ref="I129:K129"/>
    <mergeCell ref="I131:K131"/>
    <mergeCell ref="I125:K125"/>
    <mergeCell ref="A128:A129"/>
    <mergeCell ref="I90:K90"/>
    <mergeCell ref="J135:M135"/>
    <mergeCell ref="I115:K115"/>
    <mergeCell ref="C134:E134"/>
    <mergeCell ref="J134:M134"/>
    <mergeCell ref="A132:B132"/>
    <mergeCell ref="I132:L132"/>
    <mergeCell ref="I127:K127"/>
    <mergeCell ref="I128:K128"/>
    <mergeCell ref="B109:B114"/>
    <mergeCell ref="C109:C114"/>
    <mergeCell ref="D109:D114"/>
    <mergeCell ref="E109:E114"/>
    <mergeCell ref="F109:F114"/>
    <mergeCell ref="G109:G114"/>
    <mergeCell ref="H109:H114"/>
    <mergeCell ref="I109:K109"/>
    <mergeCell ref="I116:K116"/>
    <mergeCell ref="A121:A122"/>
    <mergeCell ref="I124:K124"/>
    <mergeCell ref="M78:M81"/>
    <mergeCell ref="M82:M85"/>
    <mergeCell ref="I82:K82"/>
    <mergeCell ref="A117:A118"/>
    <mergeCell ref="I117:K117"/>
    <mergeCell ref="I118:K118"/>
    <mergeCell ref="I119:K119"/>
    <mergeCell ref="I120:K120"/>
    <mergeCell ref="I121:K121"/>
    <mergeCell ref="I123:K123"/>
    <mergeCell ref="I122:K122"/>
    <mergeCell ref="E78:E81"/>
    <mergeCell ref="L78:L81"/>
    <mergeCell ref="B90:B92"/>
    <mergeCell ref="I51:K51"/>
    <mergeCell ref="I24:K24"/>
    <mergeCell ref="A51:A53"/>
    <mergeCell ref="B44:B45"/>
    <mergeCell ref="L82:L85"/>
    <mergeCell ref="M74:M77"/>
    <mergeCell ref="C4:C5"/>
    <mergeCell ref="D4:H4"/>
    <mergeCell ref="A6:B6"/>
    <mergeCell ref="A4:A5"/>
    <mergeCell ref="L44:L45"/>
    <mergeCell ref="M44:M45"/>
    <mergeCell ref="I44:K45"/>
    <mergeCell ref="I46:K46"/>
    <mergeCell ref="A63:A64"/>
    <mergeCell ref="I66:K66"/>
    <mergeCell ref="I67:K67"/>
    <mergeCell ref="I68:K68"/>
    <mergeCell ref="I69:K69"/>
    <mergeCell ref="I70:K70"/>
    <mergeCell ref="I71:K71"/>
    <mergeCell ref="I73:K73"/>
    <mergeCell ref="F74:F77"/>
    <mergeCell ref="G74:G77"/>
    <mergeCell ref="I50:K50"/>
    <mergeCell ref="A1:M1"/>
    <mergeCell ref="A2:M2"/>
    <mergeCell ref="A3:M3"/>
    <mergeCell ref="I4:K5"/>
    <mergeCell ref="L4:M4"/>
    <mergeCell ref="I8:K8"/>
    <mergeCell ref="I15:K15"/>
    <mergeCell ref="I25:K25"/>
    <mergeCell ref="I6:K6"/>
    <mergeCell ref="I7:K7"/>
    <mergeCell ref="B8:B14"/>
    <mergeCell ref="C8:C14"/>
    <mergeCell ref="D8:D14"/>
    <mergeCell ref="E8:E14"/>
    <mergeCell ref="F8:F14"/>
    <mergeCell ref="B4:B5"/>
    <mergeCell ref="I47:K47"/>
    <mergeCell ref="B46:B49"/>
    <mergeCell ref="B125:B126"/>
    <mergeCell ref="I126:K126"/>
    <mergeCell ref="A54:A55"/>
    <mergeCell ref="A87:A88"/>
    <mergeCell ref="A123:A126"/>
    <mergeCell ref="C44:C45"/>
    <mergeCell ref="L74:L77"/>
    <mergeCell ref="H8:H14"/>
    <mergeCell ref="G8:G14"/>
    <mergeCell ref="A7:A14"/>
    <mergeCell ref="A61:A62"/>
    <mergeCell ref="I54:K54"/>
    <mergeCell ref="I52:K52"/>
    <mergeCell ref="I53:K53"/>
    <mergeCell ref="I55:K55"/>
    <mergeCell ref="I56:K56"/>
    <mergeCell ref="I57:K57"/>
    <mergeCell ref="I58:K58"/>
    <mergeCell ref="I59:K59"/>
    <mergeCell ref="I60:K60"/>
    <mergeCell ref="I61:K61"/>
    <mergeCell ref="I62:K62"/>
    <mergeCell ref="A57:A58"/>
    <mergeCell ref="A59:A60"/>
  </mergeCells>
  <pageMargins left="0.51181102362204722" right="0.19685039370078741" top="0.82677165354330717" bottom="0.19685039370078741" header="0.31496062992125984" footer="0.27559055118110237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Sheet1!OLE_LINK4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Jan-plans</cp:lastModifiedBy>
  <cp:lastPrinted>2017-09-08T09:00:43Z</cp:lastPrinted>
  <dcterms:created xsi:type="dcterms:W3CDTF">2017-02-27T02:23:05Z</dcterms:created>
  <dcterms:modified xsi:type="dcterms:W3CDTF">2017-09-08T09:41:48Z</dcterms:modified>
</cp:coreProperties>
</file>