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-HLAN\Desktop\คำรับรองฯ\2560\รายงานผลรายเดือน\"/>
    </mc:Choice>
  </mc:AlternateContent>
  <bookViews>
    <workbookView xWindow="0" yWindow="0" windowWidth="20490" windowHeight="7800"/>
  </bookViews>
  <sheets>
    <sheet name="Sheet1" sheetId="1" r:id="rId1"/>
    <sheet name="Sheet2" sheetId="2" r:id="rId2"/>
    <sheet name="Sheet3" sheetId="3" r:id="rId3"/>
  </sheets>
  <definedNames>
    <definedName name="OLE_LINK4" localSheetId="0">Sheet1!$A$4</definedName>
    <definedName name="_xlnm.Print_Titles" localSheetId="0">Sheet1!$4:$5</definedName>
  </definedNames>
  <calcPr calcId="152511"/>
  <fileRecoveryPr repairLoad="1"/>
</workbook>
</file>

<file path=xl/calcChain.xml><?xml version="1.0" encoding="utf-8"?>
<calcChain xmlns="http://schemas.openxmlformats.org/spreadsheetml/2006/main">
  <c r="M114" i="1" l="1"/>
  <c r="M25" i="1"/>
  <c r="M8" i="1"/>
  <c r="M91" i="1" l="1"/>
  <c r="M77" i="1" l="1"/>
  <c r="M81" i="1"/>
  <c r="M73" i="1"/>
  <c r="M89" i="1" l="1"/>
  <c r="M108" i="1"/>
  <c r="M111" i="1"/>
  <c r="M112" i="1"/>
  <c r="M113" i="1"/>
  <c r="M110" i="1"/>
  <c r="M103" i="1"/>
  <c r="M92" i="1"/>
  <c r="M93" i="1"/>
  <c r="M94" i="1"/>
  <c r="M95" i="1"/>
  <c r="M96" i="1"/>
  <c r="M97" i="1"/>
  <c r="M98" i="1"/>
  <c r="M99" i="1"/>
  <c r="M100" i="1"/>
  <c r="M101" i="1"/>
  <c r="M102" i="1"/>
  <c r="M104" i="1"/>
  <c r="M105" i="1"/>
  <c r="M106" i="1"/>
  <c r="M107" i="1"/>
  <c r="M44" i="1"/>
  <c r="M50" i="1"/>
  <c r="M57" i="1"/>
  <c r="M66" i="1"/>
  <c r="M65" i="1"/>
  <c r="M72" i="1"/>
  <c r="M121" i="1"/>
  <c r="M123" i="1"/>
  <c r="M129" i="1"/>
  <c r="M127" i="1"/>
  <c r="M124" i="1"/>
  <c r="M116" i="1"/>
  <c r="M71" i="1"/>
  <c r="M64" i="1"/>
  <c r="M52" i="1"/>
  <c r="M46" i="1"/>
  <c r="K14" i="1"/>
  <c r="K43" i="1"/>
  <c r="J43" i="1"/>
  <c r="M15" i="1"/>
  <c r="M20" i="1" l="1"/>
  <c r="M23" i="1"/>
  <c r="M18" i="1"/>
  <c r="M22" i="1"/>
  <c r="M19" i="1"/>
  <c r="M21" i="1"/>
  <c r="M17" i="1" l="1"/>
  <c r="J14" i="1" l="1"/>
  <c r="M130" i="1"/>
  <c r="C68" i="1" l="1"/>
  <c r="C6" i="1" l="1"/>
  <c r="C130" i="1" l="1"/>
  <c r="G133" i="1" s="1"/>
</calcChain>
</file>

<file path=xl/sharedStrings.xml><?xml version="1.0" encoding="utf-8"?>
<sst xmlns="http://schemas.openxmlformats.org/spreadsheetml/2006/main" count="221" uniqueCount="179">
  <si>
    <t>น้ำหนัก (%)</t>
  </si>
  <si>
    <t>เป้าหมาย/เกณฑ์การให้คะแนน</t>
  </si>
  <si>
    <t>เป้าประสงค์ระดับยุทธศาสตร์ (Strategic Goals)</t>
  </si>
  <si>
    <t>SG1 มีแหล่งกักเก็บน้ำและมีปริมาณน้ำที่จัดการได้ เพื่อเพิ่มพื้นที่ชลประทาน</t>
  </si>
  <si>
    <t>SG2 การบริหารจัดการน้ำโดยให้ทุกภาคส่วนได้รับน้ำที่มีคุณภาพอย่างทั่วถึงและเป็นธรรม ตามปริมาณน้ำต้นทุนที่มีในแต่ละปี (อุปโภค-บริโภค เกษตร อุสาหกรรม และรักษาระบบนิเวศ)</t>
  </si>
  <si>
    <t>เป้าหมาย</t>
  </si>
  <si>
    <t>± 17.5%</t>
  </si>
  <si>
    <t>± 14.0%</t>
  </si>
  <si>
    <t>± 10.5%</t>
  </si>
  <si>
    <t>± 7.0%</t>
  </si>
  <si>
    <t>± 3.5%</t>
  </si>
  <si>
    <t>SG3 การปรับเปลี่ยนการใช้น้ำภาคเกษตรมีประสิทธิภาพมากขึ้น</t>
  </si>
  <si>
    <t>SG4 เพิ่มมูลค่าทางเศรษฐกิจทางการเกษตรในพื้นที่ชลประทาน</t>
  </si>
  <si>
    <t>K12 : ร้อยละความสำเร็จของการจัดทำระบบงาน วิธีการและฐานข้อมูลสำหรับการประเมินผลโครงการ EIRR / ผลตอบแทนทางการเงิน FIRR และประสิทธิภาพการชลประทาน DPR และการประเมินความคุ้มค่าทางเศรษฐกิจด้านการเกษตรของระบบชลประทาน (B/C Ratio)</t>
  </si>
  <si>
    <t>-</t>
  </si>
  <si>
    <t>K13 : มูลค่าทางเศรษฐกิจด้านการเกษตรในพื้นที่ชลประทาน (ค่าตอบแทนทางเศรษฐศาสตร์ของ โครงการ (EIRR))</t>
  </si>
  <si>
    <t>K14 : ความคุ้มค่าทางเศรษฐกิจด้านการเกษตรของระบบชลประทาน (ค่าตอบแทนต่อค่าลงทุนของโครงการ (B/C Ratio)</t>
  </si>
  <si>
    <t>SG5 ความสูญเสียทางเศรษฐกิจที่ลดลง อันเนื่องมาจากอุทกภัยและภัยแล้ง</t>
  </si>
  <si>
    <t>SG6 การคาดการณ์สถานการณ์น้ำมีความทันสมัยและเข้าถึงกลุ่มเป้าหมายของชลประทานที่ทันต่อเหตุการณ์</t>
  </si>
  <si>
    <t>K17 : ระบบฐานข้อมูลน้ำและการคาดการณ์สถานการณ์น้ำตามลุ่มน้ำที่เป็นระบบเดียวกันทั้งประเทศ สามารถเชื่อมต่อกับระบบ internet และเข้าถึงกลุ่มเป้าหมายของชลประทาน อย่างทันต่อเหตุการณ์ (Real time)</t>
  </si>
  <si>
    <t>SG7 ยกระดับการมีส่วนร่วมของประชาชน และชุมชนในพื้นที่ไปสู่ระดับการเสริมอำนาจการบริหารจัดการการชลประทาน</t>
  </si>
  <si>
    <t>SG8 เพิ่มเครือข่ายให้ครอบคลุมทุกกลุ่มผู้ใช้น้ำ (เครือข่ายผู้ใช้น้ำเกษตร อุปโภค-บริโภค อุตสาหกรรม อื่นๆ)</t>
  </si>
  <si>
    <t>SG9 ได้รับการสนับสนุนจากท้องถิ่นและจังหวัดในการพัฒนาโครงการ</t>
  </si>
  <si>
    <t>ไม่มี</t>
  </si>
  <si>
    <t>มี</t>
  </si>
  <si>
    <t>SG10 เป็นองค์กรอัจฉริยะ</t>
  </si>
  <si>
    <t>เป้าประสงค์ระดับปฏิบัติการ (Operational Objectives)</t>
  </si>
  <si>
    <t>Opo3 อาคารชลประทานอยู่ในสภาพพร้อมใช้งาน</t>
  </si>
  <si>
    <t>Opo4 การเตรียมความพร้อมก่อนการก่อสร้างเป็นไปตามแผน</t>
  </si>
  <si>
    <t>Opo7 มีระเบียบและกฎหมายที่ทันสมัย</t>
  </si>
  <si>
    <t>Opo8 มีความร่วมมือ / ความช่วยเหลือด้านการชลประทานกับต่างประเทศในการพัฒนาโครงการ</t>
  </si>
  <si>
    <t>Opo11 กระบวนงานที่มีประสิทธิภาพเหมาะสมกับการทำงานบนฐานดิจิทัล เทคโนโลยีและสารสนเทศ</t>
  </si>
  <si>
    <t>Opo12 บุคลากรมีสมรรถนะสูง</t>
  </si>
  <si>
    <t>Opo13 มีผลงานการวิจัยและพัฒนาที่ใช้ประโยชน์ในงานชลประทาน</t>
  </si>
  <si>
    <r>
      <t xml:space="preserve">Opo1 </t>
    </r>
    <r>
      <rPr>
        <sz val="16"/>
        <color rgb="FF000000"/>
        <rFont val="TH SarabunPSK"/>
        <family val="2"/>
      </rPr>
      <t>ผู้</t>
    </r>
    <r>
      <rPr>
        <sz val="16"/>
        <color theme="1"/>
        <rFont val="TH SarabunPSK"/>
        <family val="2"/>
      </rPr>
      <t>มีส่วนได้ส่วนเสียเชื่อมั่นในระบบเทคโนโลยีข้อมูลสารสนเทศและองค์ความรู้ด้านการชลประทาน</t>
    </r>
  </si>
  <si>
    <r>
      <t xml:space="preserve">Opo5 </t>
    </r>
    <r>
      <rPr>
        <sz val="16"/>
        <color theme="1"/>
        <rFont val="TH SarabunPSK"/>
        <family val="2"/>
      </rPr>
      <t>การก่อสร้างซ่อมแซมและปรับปรุงแล้วเสร็จตามแผน</t>
    </r>
  </si>
  <si>
    <r>
      <t xml:space="preserve">Opo9 </t>
    </r>
    <r>
      <rPr>
        <sz val="16"/>
        <color theme="1"/>
        <rFont val="TH SarabunPSK"/>
        <family val="2"/>
      </rPr>
      <t>มีการเผยแพร่ประชาสัมพันธ์อย่างต่อเนื่องและทั่วถึง</t>
    </r>
  </si>
  <si>
    <r>
      <t xml:space="preserve">Opo10 </t>
    </r>
    <r>
      <rPr>
        <sz val="16"/>
        <color theme="1"/>
        <rFont val="TH SarabunPSK"/>
        <family val="2"/>
      </rPr>
      <t>มีระบบฐานข้อมูลสารสนเทศและองค์ความรู้ที่เหมาะสมในงานชลประทาน</t>
    </r>
  </si>
  <si>
    <t>รายงานผลการปฏิบัติราชการตามตัวชี้วัดตามคำรับรองปฏิบัติราชการ</t>
  </si>
  <si>
    <t>ผลการดำเนินงาน</t>
  </si>
  <si>
    <t>ค่าคะแนน</t>
  </si>
  <si>
    <t>ที่ได้</t>
  </si>
  <si>
    <t>ถ่วงน้ำหนัก</t>
  </si>
  <si>
    <t>โครงการ</t>
  </si>
  <si>
    <t>เป้าหมาย
(ไร่)</t>
  </si>
  <si>
    <t>ผลงาน
(ไร่)</t>
  </si>
  <si>
    <t>รวม</t>
  </si>
  <si>
    <t>น.น.</t>
  </si>
  <si>
    <t>ผลงาน
(%)</t>
  </si>
  <si>
    <t>K11 : ปริมาณผลผลิตต่อไร่ในพื้นที่เป้าหมาย (หน่วย : กิโลกรัมต่อไร่)</t>
  </si>
  <si>
    <t>K18 : ร้อยละของกลุ่มเป้าหมายที่ได้รับข้อมูลการคาดการณ์สถานการณ์น้ำของชลประทานอย่างทันต่อเหตุการณ์ (หน่วย : ร้อยละ)</t>
  </si>
  <si>
    <t>Opo2 ผู้ใช้น้ำมีความพึงพอใจจากการบริหารน้ำ</t>
  </si>
  <si>
    <t>100
เสร็จก่อน
15 ก.ย.</t>
  </si>
  <si>
    <t>100
เสร็จก่อน
1 ก.ย.</t>
  </si>
  <si>
    <r>
      <t xml:space="preserve">Opo6 </t>
    </r>
    <r>
      <rPr>
        <sz val="16"/>
        <color theme="1"/>
        <rFont val="TH SarabunPSK"/>
        <family val="2"/>
      </rPr>
      <t>มีการวางแผนและบริหารงบประมาณอย่างมีประสิทธิภาพ</t>
    </r>
  </si>
  <si>
    <t>รวมทั้งหมด</t>
  </si>
  <si>
    <t>ค่าคะแนนถ่วงน้ำหนักรวม</t>
  </si>
  <si>
    <t>ค่าคะแนนถ่วงน้ำหนักสุทธิ</t>
  </si>
  <si>
    <t>=</t>
  </si>
  <si>
    <t>×  ค่าคะแนนถ่วงน้ำหนักรวม</t>
  </si>
  <si>
    <t>ค่าคะแนนที่ได้ ใช้ทศนิยม 2 ตำแหน่ง</t>
  </si>
  <si>
    <t>ค่าคะแนนถ่วงน้ำหนัก ใช้ทศนิยม 4 ตำแหน่ง</t>
  </si>
  <si>
    <t>เป้าประสงค์</t>
  </si>
  <si>
    <t>ตัวชี้วัด</t>
  </si>
  <si>
    <t>Opk17.1 : ระดับคุณภาพเว็บไซต์ของสำนัก/กอง</t>
  </si>
  <si>
    <t xml:space="preserve">Opk9 : ร้อยละของการก่อสร้างอาคารชลประทานที่แล้วเสร็จตามแผนงาน </t>
  </si>
  <si>
    <t>K10 : อัตราการใช้น้ำในภาคการเกษตรด้วยการบริหารจัดการน้ำและการปรับเปลี่ยนวิธีการใช้น้ำ (เลือก 1 โครงการ)</t>
  </si>
  <si>
    <t>K1 : จำนวนปริมาณกักเก็บน้ำที่เพิ่มขึ้น (เป้าหมาย...................ล้าน ลบ.ม.)</t>
  </si>
  <si>
    <t xml:space="preserve">Opk12 : ร้อยละของการเบิกจ่ายเงินงบประมาณรายจ่ายลงทุน  </t>
  </si>
  <si>
    <t xml:space="preserve">Opk13 : ร้อยละของการเบิกจ่ายเงินงบประมาณรายจ่ายภาพรวม  </t>
  </si>
  <si>
    <t>Opk19.1 : ร้อยละความพึงพอใจของบุคลากรต่อการปฏิบัติงาน 
ประเมินโดย สบค.</t>
  </si>
  <si>
    <t>Opk19 : ร้อยละเฉลี่ยของข้าราชการกรมที่ได้รับการพัฒนาตามแผนและผ่านการประเมินสมรรถนะตามเกณฑ์ที่กรมกำหนด</t>
  </si>
  <si>
    <t xml:space="preserve">Opk18 : ร้อยละของกระบวนงานที่มีการพัฒนาหรือปรับปรุงวิธีการทำงานบนฐานดิจิทัล โดยใช้ประโยชน์จากเทคโนโลยีและสารสนเทศ </t>
  </si>
  <si>
    <t>Opk17.2 : ร้อยละของการบันทึกข้อมูลในระบบติดตาม Online  
ประเมินโดย กผง.</t>
  </si>
  <si>
    <t>Opk17 : ร้อยละความสำเร็จในการพัฒนาระบบฐานข้อมูลสารสนเทศและองค์ความรู้</t>
  </si>
  <si>
    <t xml:space="preserve">Opk16 : ร้อยละของจำนวนเรื่องที่เผยแพร่และประชาสัมพันธ์ผ่านสื่อต่างๆ </t>
  </si>
  <si>
    <t xml:space="preserve">Opk15 : ร้อยละของความร่วมมือ / ความช่วยเหลือด้านการชลประทานกับต่างประเทศที่มีผลการดำเนินกิจกรรมในการพัฒนาโครงการ </t>
  </si>
  <si>
    <t xml:space="preserve">Opk14 : ร้อยละของประกาศ คำสั่ง กฎระเบียบและกฎหมายที่ได้มีการยกร่าง ปรับปรุงแก้ไข </t>
  </si>
  <si>
    <t xml:space="preserve">Opk11 : ร้อยละของเครื่องจักร เครื่องมือ อยู่ในสภาพพร้อมใช้งาน </t>
  </si>
  <si>
    <r>
      <t xml:space="preserve">Opk2 : </t>
    </r>
    <r>
      <rPr>
        <sz val="16"/>
        <color theme="1"/>
        <rFont val="TH SarabunPSK"/>
        <family val="2"/>
      </rPr>
      <t xml:space="preserve">จำนวนรางวัลจากหน่วยงานและองค์กรทั้งในประเทศและต่างประเทศ ที่ยกย่อง / ชมเชยระบบงานด้านต่างๆ ของกรมชลประทาน </t>
    </r>
  </si>
  <si>
    <t xml:space="preserve">K24 : ร้อยละของผู้ใช้น้ำและผู้มีส่วนได้ส่วนเสียที่ยอมรับในความเป็นองค์กรอัจฉริยะของกรมชลประทาน </t>
  </si>
  <si>
    <t xml:space="preserve">K9 : อัตราการใช้ที่ดินในเขตก่อสร้างจัดรูปที่ดินเพิ่มขึ้น (Cropping Intensity) </t>
  </si>
  <si>
    <t>Opk1 : ร้อยละของผู้มีส่วนได้ส่วนเสียที่เชื่อมั่นในระบบเทคโนโลยีข้อมูลสารสนเทศและองค์ความรู้ด้านการชลประทาน</t>
  </si>
  <si>
    <t>K16 : มูลค่าความเสียหายจากอุทกภัย และภัยแล้ง ในเขตพื้นที่ชลประทานลดลง</t>
  </si>
  <si>
    <t xml:space="preserve">K20 : ร้อยละของจำนวนโครงการเกี่ยวกับการบริหารจัดการน้ำที่มีการดำเนินการแบบมีส่วนร่วมในระดับการร่วมมือบริหารงานจัดการน้ำในงานชลประทาน(Collaboration Participation) และ/ หรือระดับการเสริมอำนาจประชาชนในพื้นที่(Empowering) </t>
  </si>
  <si>
    <t xml:space="preserve">K21 : ร้อยละของจำนวนเครือข่ายผู้ใช้น้ำทุกภาคส่วนที่เพิ่มขึ้น </t>
  </si>
  <si>
    <t>K19 : ร้อยละของจำนวนโครงการเกี่ยวกับการพัฒนาแหล่งน้ำที่มีการดำเนินการแบบมีส่วนร่วมในระดับการร่วมมือในงานชลประทาน (Collaboration Participation)</t>
  </si>
  <si>
    <t>Opk8 : ร้อยละของงานจัดหาที่ดินที่แล้วเสร็จตามแผนงาน</t>
  </si>
  <si>
    <t>K15 : ร้อยละของพื้นที่ความเสียหายของพืชเศรษฐกิจในเขตชลประทานจากอุทกภัยและภัยแล้ง</t>
  </si>
  <si>
    <t>Opk3 : ร้อยละของผู้ใช้น้ำที่มีความพึงพอใจในการบริหารน้ำของกรมชลประทาน ประเมินโดย กสช.</t>
  </si>
  <si>
    <t>Opk9.1 : ร้อยละของงานก่อสร้างอาคารชลประทานขนาดใหญ่ที่แล้วเสร็จตามแผนงาน</t>
  </si>
  <si>
    <t>Opk20 : ร้อยละของผลงานวิจัยและพัฒนาที่แล้วเสร็จและมีการเผยแพร่ถ่ายทอดเพื่อการใช้ประโยชน์ในงานชลประทาน</t>
  </si>
  <si>
    <t>Opk9.2 : ร้อยละของงานก่อสร้างอาคารชลประทานขนาดกลางที่แล้วเสร็จตามแผนงาน (เป้าหมาย...........รายการ) 
วัดแยกรายแห่ง/รายการ โดยถ่วงน้ำหนักตามเงินงบประมาณที่ได้รับจัดสรร</t>
  </si>
  <si>
    <t>K4 : ร้อยละของโครงการพระราชดำริที่ดำเนินการแล้วเสร็จตามแผน (เป้าหมาย ................ แห่ง) *เป็นของ กปพ.</t>
  </si>
  <si>
    <t>สำนักงานชลประทานที่ 2</t>
  </si>
  <si>
    <t>K2 : จำนวนพื้นที่ชลประทานที่เพิ่มขึ้น (เป้าหมาย 5,000 ไร่)</t>
  </si>
  <si>
    <t xml:space="preserve">1 1 ฝายมะโอพร้อมระบบส่งน้ำ ตำบลหงาว อำเภอเทิง จังหวัดเชียงราย </t>
  </si>
  <si>
    <t>2 2 ฝายนาวัวพร้อมระบบส่งน้ำ ตำบลศิลาแลง อำเภอปัว จังหวัดน่าน</t>
  </si>
  <si>
    <t xml:space="preserve">3 3 อ่างเก็บน้ำแม่อางพร้อมระบบส่งน้ำ  ตำบลบ้านบอม อำเภอแม่ทะ จังหวัดลำปาง </t>
  </si>
  <si>
    <t>4 4 สถานีสูบน้ำด้วยไฟฟ้าพร้อมระบบส่งน้ำบ้านห้วยโป่ง ตำบลต้า อำเภอขุนตาล จังหวัดเชียงราย</t>
  </si>
  <si>
    <t>K3 : จำนวนแหล่งน้ำเพื่อชุมชนที่เพิ่มขึ้น (เป้าหมาย 7 แห่ง)</t>
  </si>
  <si>
    <t xml:space="preserve">K5 : ร้อยละของพื้นที่ชลประทานที่เพิ่มขึ้นจากโครงการพระราชดำริ 
(เป้าหมาย 9,142 ไร่)  
</t>
  </si>
  <si>
    <t xml:space="preserve">1 ปรับปรุงระบบส่งน้ำฝายป่ารวก ตำบลแม่ถอด อำเภอเถิน จังหวัดลำปาง </t>
  </si>
  <si>
    <t>2. ปรับปรุงระบบส่งน้ำอ่างเก็บน้ำห้วยสามขา  ตำบลหัวเสือ อำเภอแม่ทะ จังหวัดลำปาง</t>
  </si>
  <si>
    <t xml:space="preserve">3. ปรับปรุงระบบส่งน้ำฝั่งซ้ายอ่างเก็บน้ำห้วยแม่จอก ตำบลเสริมซ้าย อำเภอเสริมงาม จังหวัดลำปาง 1 รายการ </t>
  </si>
  <si>
    <t xml:space="preserve">4. ระบบส่งน้ำฝายน้ำว้า (2)จัดหาน้ำสนับสนุนโครงการรักษ์น้ำเพื่อพระแม่ของแผ่นดินลุ่มน้ำขุนน่าน (บ้านเปียงซ้อ) ตำบลขุนน่าน อำเภอเฉลิมพระเกียรติ จังหวัดน่าน </t>
  </si>
  <si>
    <t xml:space="preserve">5. ระบบส่งน้ำอ่างเก็บน้ำห้วยสร้อยศรี ระยะที่ 1 ตำบลจุน อำเภอจุน จังหวัดพะเยา </t>
  </si>
  <si>
    <t xml:space="preserve">6. ระบบส่งน้ำฝั่งซ้ายฝายห้วยตอง ตำบลครึ่ง อำเภอเชียงของ จังหวัดเชียงราย </t>
  </si>
  <si>
    <t>7. ปรับปรุงระบบท่อส่งน้ำและอาคารประกอบโครงการจัดหาน้ำสนับสนุนบ้านสบขุ่น  ตำบลป่าคา อำเภอท่าวังผา จังหวัดน่าน</t>
  </si>
  <si>
    <t>8. ฝายห้วยผาลาดพร้อมระบบส่งน้ำ จัดหาน้ำสนับสนุนโครงการขยายผลโครงการหลวงบ้านน้ำเค็ม ตำบลปิงหลวง อำเภอนาหมื่น จังหวัดน่าน</t>
  </si>
  <si>
    <t>9. ฝายนาสาพร้อมระบบส่งน้ำโครงการขยายผลโครงการหลวงแม่จริม  ตำบลแม่จริม อำเภอแม่จริม จังหวัดน่าน</t>
  </si>
  <si>
    <t>10. ฝายพร้อมระบบส่งน้ำห้วยปางหมู จัดหาน้ำสนับสนุนศูนย์พัฒนาโครงการหลวงห้วยแล้ง  ตำบลปอ อำเภอเวียงแก่น จังหวัดเชียงราย</t>
  </si>
  <si>
    <t>11. ฝายห้วยกลางพร้อมระบบส่งน้ำบ้านผาตั้ง จัดหาน้ำสนับสนุนศูนย์พัฒนาโครงการหลวงผาตั้ง  ตำบลปอ อำเภอเวียงแก่น จังหวัดเชียงราย</t>
  </si>
  <si>
    <t>12. ฝายพร้อมระบบส่งน้ำบ้านป่าไม้  จัดหาน้ำสนับสนุนโครงการหลวงสะโง๊ะ ตำบลศรีดอนมูล อำเภอเชียงแสน จังหวัดเชียงราย</t>
  </si>
  <si>
    <t>13. ฝายบ้านห้วยน้ำเย็นพร้อมระบบส่งน้ำ  จัดหาน้ำสนับสนุนโครงการขยายผลโครงการหลวงวาวี ตำบลวาวี อำเภอแม่สรวย จังหวัดเชียงราย</t>
  </si>
  <si>
    <t>14. ฝายน้ำแม่คำพร้อมอาคารประกอบ จัดหาน้ำสนับสนุนโครงการรักษ์น้ำเพื่อพระแม่ของแผ่นดินลุ่มน้ำคำ ตำบลแม่สลองใน อำเภอแม่ฟ้าหลวง จังหวัดเชียงราย</t>
  </si>
  <si>
    <t>15. 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ตามแนวพระราชดำริอุทยานแห่งชาติขุนแจ ตำบลแม่เจดีย์ อำเภอเวียงป่าเป้า จังหวัดเชียงราย</t>
  </si>
  <si>
    <t>16. จัดหาน้ำสนับสนุนราษฎรและวนอุทยานบ้านพญาพิภักดิ์ ระยะที่2 ตำบลยางฮอม อำเภอขุนตาล จังหวัดเชียงราย</t>
  </si>
  <si>
    <t xml:space="preserve">17. ฝายแม่ลอยพร้อมระบบส่งน้ำ ตำบลหนองแรด อำเภอเทิง จังหวัดเชียงราย </t>
  </si>
  <si>
    <t>K6 : ร้อยละของพื้นที่บริหารจัดการน้ำในเขตชลประทานได้รับน้ำตามปริมาณน้ำต้นทุนที่มีในแต่ละปี (เป้าหมาย936,049ไร่ )</t>
  </si>
  <si>
    <t>Opk5 : ร้อยละของงานศึกษาโครงการที่แล้วเสร็จตามแผนงาน (เป้าหมาย 83 โครงการ) 
*วัดเป็นรายโครงการ หากมีรายการจำนวนมากให้ทำเป็นเอกสารแนบ</t>
  </si>
  <si>
    <t>Opk6 : ร้อยละของงานสำรวจที่แล้วเสร็จตามแผนงาน (เป้าหมาย 31 โครงการ)
*วัดเป็นรายโครงการ หากมีรายการจำนวนมากให้ทำเป็นเอกสารแนบ</t>
  </si>
  <si>
    <t>Opk7 : ร้อยละของงานออกแบบที่แล้วเสร็จตามแผนงาน (เป้าหมาย 52 โครงการ) 
*วัดเป็นรายโครงการ หากมีรายการจำนวนมากให้ทำเป็นเอกสารแนบ</t>
  </si>
  <si>
    <t>K8 : ร้อยละของอ่างเก็บน้ำและทางน้ำชลประทานที่มีคุณภาพน้ำได้เกณฑ์มาตรฐานกลางของกรมชลประทาน (เป้าหมาย 18 แห่ง)</t>
  </si>
  <si>
    <t>K21.1 : ร้อยละของจำนวนกลุ่มผู้ใช้น้ำพื้นฐานที่มีการจัดตั้งกลุ่มผู้ใช้น้ำพื้นฐานแล้วเสร็จตามแผน (เป้าหมาย 16 กลุ่ม)</t>
  </si>
  <si>
    <t>Opk4 : ร้อยละของอาคารชลประทานที่อยู่ในสภาพพร้อมใช้งาน (เป้าหมาย 10,277 แห่ง)</t>
  </si>
  <si>
    <t>Opk9.3 : ร้อยละของงานก่อสร้างโครงการพัฒนาอันเนื่องมาจากพระราชดำริที่แล้วเสร็จตามแผนงาน (เป้าหมาย 17 รายการ) 
วัดแยกรายแห่ง/รายการ โดยถ่วงน้ำหนักตามเงินงบประมาณที่ได้รับจัดสรร</t>
  </si>
  <si>
    <t>Opk9.4 : ร้อยละของงานก่อสร้างงานป้องกันและบรรเทาอุทกภัยที่แล้วเสร็จตามแผนงาน (เป้าหมาย 4 รายการ) 
วัดแยกรายแห่ง/รายการ โดยถ่วงน้ำหนักตามเงินงบประมาณที่ได้รับจัดสรร</t>
  </si>
  <si>
    <t xml:space="preserve">1. อาคารป้องกันการกัดเซาะตลิ่งแม่น้ำวังท้ายเขื่อนกิ่วลมบ้านสบมาย หมู่ที่ 2 ตำบลบ้านแลง  อำเภอเมืองลำปาง จังหวัดลำปาง </t>
  </si>
  <si>
    <t xml:space="preserve">2. ปรับปรุงลาดไหล่เขาฝั่งขวาโครงการเขื่อนแม่สรวย  ตำบลแม่สรวย อำเภอแม่สรวย จังหวัดเชียงราย </t>
  </si>
  <si>
    <t>3. ปรับปรุงทำนบดินพร้อมอาคารประกอบอ่างเก็บน้ำห้วยแม่แก่ง ตำบลแม่ถอด อำเภอเถิน จังหวัดลำปาง</t>
  </si>
  <si>
    <t xml:space="preserve">4. ปรับปรุงฐานยันเขื่อน อ่างเก็บน้ำดอยงู  ตำบลแม่เจดีย์ อำเภอเวียงป่าเป้า จังหวัดเชียงราย </t>
  </si>
  <si>
    <t>Opk16.1 : ร้อยละของจำนวนความถี่ในการเผยแพร่และประชาสัมพันธ์แล้วเสร็จตามแผนงาน เป้าหมาย 120 ครั้ง</t>
  </si>
  <si>
    <t>อยู่ระหว่างดำเนินการ</t>
  </si>
  <si>
    <t>ดำเนินการก่อนสิ้นปีงบประมาณ</t>
  </si>
  <si>
    <t>ดำเนินการบันทึกข้อมูลอย่างต่อเนื่อง</t>
  </si>
  <si>
    <t xml:space="preserve">ดำเนินการเผยแพร่ข้อมูลอย่างต่อเนื่อง และเป็นข้อมูล ณ ปัจจุบัน พร้อมกับปรับปรุงเว็บไซต์และรูปแบบของข้อมูล </t>
  </si>
  <si>
    <t>Opk10 : ร้อยละของการซ่อมแซมและปรับปรุงอาคารชลประทานที่แล้วเสร็จตามแผนงาน  (เป้าหมาย 104 รายการ)</t>
  </si>
  <si>
    <t>โครงการของชลประทานที่สอดคล้องกับแผนพัฒนาจังหวัด จำนวน 27 โครงการ</t>
  </si>
  <si>
    <t>งบประมาณที่ได้รับการสนับสนุนจากจังหวัดและท้องถิ่น จำนวนรวม 487.81 ล้านบาท</t>
  </si>
  <si>
    <t xml:space="preserve">ไม่มีพื้นที่เสียหาย </t>
  </si>
  <si>
    <t xml:space="preserve">1 ฝายมะโอพร้อมระบบส่งน้ำ ตำบลหงาว อำเภอเทิง จังหวัดเชียงราย </t>
  </si>
  <si>
    <t xml:space="preserve">2 อ่างเก็บน้ำห้วยแก่น ตำบลพระธาตุขิงแกง อำเภอจุน จังหวัดพะเยา </t>
  </si>
  <si>
    <t>3 ฝายนาวัวพร้อมระบบส่งน้ำ ตำบลศิลาแลง อำเภอปัว จังหวัดน่าน</t>
  </si>
  <si>
    <t xml:space="preserve">4 อ่างเก็บน้ำแม่อางพร้อมระบบส่งน้ำ  ตำบลบ้านบอม อำเภอแม่ทะ จังหวัดลำปาง </t>
  </si>
  <si>
    <t>7 สถานีสูบน้ำด้วยไฟฟ้าพร้อมระบบส่งน้ำบ้านห้วยโป่ง ตำบลต้า อำเภอขุนตาล จังหวัดเชียงราย</t>
  </si>
  <si>
    <r>
      <t xml:space="preserve">5 ฝายน้ำสางพร้อมระบบส่งน้ำ </t>
    </r>
    <r>
      <rPr>
        <sz val="14"/>
        <color rgb="FF000000"/>
        <rFont val="TH SarabunPSK"/>
        <family val="2"/>
      </rPr>
      <t>ตำบลภูฟ้า อำเภภอบ่อเกลือ จังหวัดน่าน</t>
    </r>
    <r>
      <rPr>
        <sz val="14"/>
        <color theme="1"/>
        <rFont val="TH SarabunPSK"/>
        <family val="2"/>
      </rPr>
      <t xml:space="preserve"> </t>
    </r>
  </si>
  <si>
    <r>
      <t>6 ฝายห้วยโป่ง</t>
    </r>
    <r>
      <rPr>
        <sz val="14"/>
        <color rgb="FF000000"/>
        <rFont val="TH SarabunPSK"/>
        <family val="2"/>
      </rPr>
      <t xml:space="preserve"> ตำบลม่วงยาย อำเภอเวียงแก่น จังหวัดเชียงราย</t>
    </r>
    <r>
      <rPr>
        <sz val="14"/>
        <color theme="1"/>
        <rFont val="TH SarabunPSK"/>
        <family val="2"/>
      </rPr>
      <t xml:space="preserve"> </t>
    </r>
  </si>
  <si>
    <t xml:space="preserve">K22 : จำนวนโครงการของชลประทานที่สอดคล้องกับแผนพัฒนาจังหวัด / กลุ่มจังหวัด </t>
  </si>
  <si>
    <t xml:space="preserve">K23 : งบประมาณที่ได้รับการสนับสนุนจากจังหวัดและท้องถิ่นให้ดำเนินโครงการของชลประทาน </t>
  </si>
  <si>
    <t>K7 : ปริมาณน้ำที่จัดสรรให้ตามวัตถุประสงค์การใช้น้ำ (เป้าหมาย 391 ล้าน ลบ.ม.) (ตามภาคผนวก)</t>
  </si>
  <si>
    <t xml:space="preserve">16. ฝายแม่ลอยพร้อมระบบส่งน้ำ ตำบลหนองแรด อำเภอเทิง จังหวัดเชียงราย </t>
  </si>
  <si>
    <t>(100/105)</t>
  </si>
  <si>
    <t xml:space="preserve">อาคารชลประทานที่อยู่ในสภาพพร้อมใช้งานจำนวน…11,327....  แห่ง  คิดเป็นร้อยละ 110.22    </t>
  </si>
  <si>
    <t>Opk21 : ร้อยละของคู่มือการปฏิบัติงาน (Work Manual) ที่ดำเนินการแล้วเสร็จตามแผน (เป้าหมาย 27 เล่ม)</t>
  </si>
  <si>
    <t xml:space="preserve">รวมปริมาณน้ำที่จัดสรรให้ตามวัตถุประสงค์การใช้น้ำ จำนวน 381.85 ล้าน ลบ.ม. คิดเป็นร้อยละ 97.66                                                               
</t>
  </si>
  <si>
    <t>- ปริมาณน้ำที่จัดสรรเพื่อการเกษตร รวม 358.25 ล้าน ลบ.ม.</t>
  </si>
  <si>
    <t>- ปริมาณน้ำที่จัดสรรเพื่อการอุปโภคบริโภค รวม 14.88 ล้าน ลบ.ม.</t>
  </si>
  <si>
    <t>- ปริมาณน้ำที่จัดสรรด้านอื่นๆ (ความปลอดภัยเขื่อนและสำรองเพื่อใช้ประโยชน์ในสภาวะฉุกเฉิน) รวม 8.62 ล้าน ลบ.ม.</t>
  </si>
  <si>
    <t>ประสิทธิภาพการชลประทาน คลอง LMC แม่วัง คลองสายใหญ่แม่ปุง โครงการส่งน้ำและบำรุงรักษาแม่วัง  คิดเป็นร้อยละ 76</t>
  </si>
  <si>
    <t>รอบระยะเวลา 10 เดือน (1 ตุลาคม 2559 ถึง กรกฎาคม 2560)</t>
  </si>
  <si>
    <t>จำนวนพื้นที่ชลประทานที่เพิ่มขึ้นรวม 3,536 ไร่  คิดเป็นร้อยละ 70.72</t>
  </si>
  <si>
    <t xml:space="preserve">แล้วเสร็จเฉลี่ย 89.00 % </t>
  </si>
  <si>
    <t>จำนวนพื้นที่ชลประทานที่เพิ่มขึ้นรวม 8,903 ไร่  คิดเป็นร้อยละ 97.39</t>
  </si>
  <si>
    <t xml:space="preserve">ผลการศึกษาโครงการที่แล้วเสร็จ จำนวน 71 โครงการ  </t>
  </si>
  <si>
    <t>ระหว่างดำเนินการ จำนวน 12 โครงการ</t>
  </si>
  <si>
    <t xml:space="preserve">ผลการสำรวจโครงการที่แล้วเสร็จ  จำนวน 26 โครงการ  </t>
  </si>
  <si>
    <t>ระหว่างดำเนินการ จำนวน 5 โครงการ</t>
  </si>
  <si>
    <t xml:space="preserve">ผลการออกแบบโครงการที่แล้วเสร็จ จำนวน 42 โครงการ  </t>
  </si>
  <si>
    <t>ระหว่างดำเนินการ จำนวน 10 โครงการ</t>
  </si>
  <si>
    <t xml:space="preserve">แล้วเสร็จเฉลี่ย 96.71% </t>
  </si>
  <si>
    <t xml:space="preserve">แล้วเสร็จเฉลี่ย 88.75% </t>
  </si>
  <si>
    <t xml:space="preserve">อัตราการเบิกจ่ายงบประมาณรายจ่ายลงทุนคิดเป็นร้อยละ  84.62
 (ตามระบบ GFMIS กองการเงินและบัญชี )
</t>
  </si>
  <si>
    <t>ผลการดำเนินงาน คิดเป็นร้อยละ 58</t>
  </si>
  <si>
    <t xml:space="preserve">พื้นที่บริหารจัดการน้ำในเขตพื้นที่ชลประทาน ฤดูฝน 716,961 ไร่         ฤดูแล้ง 213,052 ไร่ รวม 930,013 ไร่ คิดเป็นร้อยละ 99.36                (ค่าเป้าหมาย-0.64%)
</t>
  </si>
  <si>
    <t xml:space="preserve">อ่างเก็บน้ำและทางน้ำชลประทานที่คุณภาพน้ำได้เกณฑ์มาตรฐานจำนวน 24  แห่ง  คิดเป็นร้อยละ 133.33                                                         1. โครงการส่งน้ำและบำรุงรักษาแม่วัง  จำนวน 6 แห่ง
2. โครงการส่งน้ำและบำรุงรักษาแม่ลาว  จำนวน 1 แห่ง
3. โครงการส่งน้ำและบำรุงรักษากิ่วลม-กิ่วคอหมา จำนวน 2 แห่ง
4. โครงการชลประทานลำปาง จำนวน 5 แห่ง
5. โครงการชลประทานน่าน จำนวน 10 แห่ง
</t>
  </si>
  <si>
    <t>โครงการชลประทานน่าน  จัดตั้งกลุ่มผู้ใช้น้ำพื้นฐาน 1 กลุ่ม พื้นที่ 200 ไร่   คิดเป็นร้อยละ 6.25</t>
  </si>
  <si>
    <t xml:space="preserve">ผลการซ่อมแซมและปรับปรุงอาคารชลประทานแล้วเสร็จ  
1.ผลงานร้อยละ 100           จำนวน   95    โครงการ
2.ผลงานร้อยละ 80-99         จำนวน   9   โครงการ
3.ผลงานร้อยละ 60-79         จำนวน   0     โครงการ
4.ผลงานร้อยละ 40-59         จำนวน   0     โครงการ
5.ผลงานร้อยละ 20-39         จำนวน    0    โครงการ
6.ผลงานน้อยกว่าร้อยละ 20   จำนวน    0    โครงการ
</t>
  </si>
  <si>
    <t xml:space="preserve">ความถี่ในการเผยแพร่ประชาสัมพันธ์ จำนวน 792 ครั้ง คิดเป็นร้อยละ 100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</si>
</sst>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"/>
    <numFmt numFmtId="188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name val="TH SarabunPSK"/>
      <family val="2"/>
    </font>
    <font>
      <sz val="16"/>
      <color indexed="9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8"/>
      <color indexed="9"/>
      <name val="TH SarabunPSK"/>
      <family val="2"/>
    </font>
    <font>
      <b/>
      <sz val="16"/>
      <color rgb="FF000000"/>
      <name val="TH SarabunPSK"/>
      <family val="2"/>
    </font>
    <font>
      <sz val="1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249">
    <xf numFmtId="0" fontId="0" fillId="0" borderId="0" xfId="0"/>
    <xf numFmtId="0" fontId="6" fillId="0" borderId="0" xfId="0" applyFont="1" applyAlignment="1"/>
    <xf numFmtId="0" fontId="0" fillId="0" borderId="0" xfId="0" applyAlignment="1">
      <alignment vertical="top"/>
    </xf>
    <xf numFmtId="0" fontId="7" fillId="6" borderId="6" xfId="0" applyFont="1" applyFill="1" applyBorder="1" applyAlignment="1" applyProtection="1">
      <alignment horizontal="center" vertical="center"/>
    </xf>
    <xf numFmtId="187" fontId="7" fillId="6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9" fillId="7" borderId="9" xfId="0" applyFont="1" applyFill="1" applyBorder="1" applyAlignment="1" applyProtection="1">
      <alignment horizontal="center" vertical="top" wrapText="1"/>
    </xf>
    <xf numFmtId="0" fontId="9" fillId="7" borderId="10" xfId="0" applyFont="1" applyFill="1" applyBorder="1" applyAlignment="1" applyProtection="1">
      <alignment horizontal="center" vertical="top" wrapText="1"/>
    </xf>
    <xf numFmtId="0" fontId="9" fillId="8" borderId="9" xfId="0" applyFont="1" applyFill="1" applyBorder="1" applyAlignment="1" applyProtection="1">
      <alignment horizontal="center" vertical="top" wrapText="1"/>
    </xf>
    <xf numFmtId="0" fontId="9" fillId="7" borderId="11" xfId="0" applyFont="1" applyFill="1" applyBorder="1" applyAlignment="1" applyProtection="1">
      <alignment horizontal="center" vertical="top" wrapText="1"/>
    </xf>
    <xf numFmtId="187" fontId="9" fillId="8" borderId="10" xfId="0" applyNumberFormat="1" applyFont="1" applyFill="1" applyBorder="1" applyAlignment="1">
      <alignment horizontal="center" vertical="top" wrapText="1"/>
    </xf>
    <xf numFmtId="2" fontId="9" fillId="8" borderId="11" xfId="0" applyNumberFormat="1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9" fillId="8" borderId="9" xfId="0" applyFont="1" applyFill="1" applyBorder="1" applyAlignment="1" applyProtection="1">
      <alignment horizontal="left" vertical="top" wrapText="1"/>
    </xf>
    <xf numFmtId="188" fontId="9" fillId="8" borderId="10" xfId="1" applyNumberFormat="1" applyFont="1" applyFill="1" applyBorder="1" applyAlignment="1" applyProtection="1">
      <alignment horizontal="left" vertical="top" wrapText="1"/>
    </xf>
    <xf numFmtId="188" fontId="9" fillId="8" borderId="11" xfId="1" applyNumberFormat="1" applyFont="1" applyFill="1" applyBorder="1" applyAlignment="1" applyProtection="1">
      <alignment horizontal="left" vertical="top" wrapText="1"/>
    </xf>
    <xf numFmtId="188" fontId="9" fillId="8" borderId="10" xfId="1" applyNumberFormat="1" applyFont="1" applyFill="1" applyBorder="1" applyAlignment="1" applyProtection="1">
      <alignment horizontal="center" vertical="top" wrapText="1"/>
    </xf>
    <xf numFmtId="187" fontId="9" fillId="8" borderId="22" xfId="0" applyNumberFormat="1" applyFont="1" applyFill="1" applyBorder="1" applyAlignment="1">
      <alignment horizontal="center" vertical="top" wrapText="1"/>
    </xf>
    <xf numFmtId="2" fontId="9" fillId="8" borderId="23" xfId="0" applyNumberFormat="1" applyFont="1" applyFill="1" applyBorder="1" applyAlignment="1">
      <alignment horizontal="center" vertical="top" wrapText="1"/>
    </xf>
    <xf numFmtId="0" fontId="9" fillId="7" borderId="26" xfId="0" applyFont="1" applyFill="1" applyBorder="1" applyAlignment="1" applyProtection="1">
      <alignment horizontal="center" vertical="top" wrapText="1"/>
    </xf>
    <xf numFmtId="0" fontId="9" fillId="8" borderId="27" xfId="0" applyFont="1" applyFill="1" applyBorder="1" applyAlignment="1" applyProtection="1">
      <alignment horizontal="center" vertical="top" wrapText="1"/>
    </xf>
    <xf numFmtId="0" fontId="9" fillId="8" borderId="21" xfId="0" applyFont="1" applyFill="1" applyBorder="1" applyAlignment="1" applyProtection="1">
      <alignment horizontal="left" vertical="top" wrapText="1"/>
    </xf>
    <xf numFmtId="0" fontId="8" fillId="7" borderId="9" xfId="0" applyFont="1" applyFill="1" applyBorder="1" applyAlignment="1" applyProtection="1">
      <alignment horizontal="center" vertical="top" wrapText="1"/>
    </xf>
    <xf numFmtId="0" fontId="9" fillId="8" borderId="26" xfId="0" applyFont="1" applyFill="1" applyBorder="1" applyAlignment="1" applyProtection="1">
      <alignment horizontal="left" vertical="top" wrapText="1"/>
    </xf>
    <xf numFmtId="188" fontId="9" fillId="8" borderId="22" xfId="1" applyNumberFormat="1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18" xfId="0" applyFont="1" applyFill="1" applyBorder="1" applyAlignment="1" applyProtection="1">
      <alignment horizontal="center" vertical="top" wrapText="1"/>
    </xf>
    <xf numFmtId="0" fontId="8" fillId="7" borderId="20" xfId="0" applyFont="1" applyFill="1" applyBorder="1" applyAlignment="1" applyProtection="1">
      <alignment horizontal="center" vertical="top" wrapText="1"/>
    </xf>
    <xf numFmtId="0" fontId="3" fillId="0" borderId="24" xfId="0" applyFont="1" applyBorder="1" applyAlignment="1">
      <alignment horizontal="center" vertical="top"/>
    </xf>
    <xf numFmtId="0" fontId="3" fillId="7" borderId="20" xfId="0" applyFont="1" applyFill="1" applyBorder="1" applyAlignment="1">
      <alignment horizontal="center" vertical="top"/>
    </xf>
    <xf numFmtId="0" fontId="3" fillId="10" borderId="6" xfId="0" applyFont="1" applyFill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3" fillId="5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vertical="top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0" fillId="0" borderId="0" xfId="0" applyFont="1" applyFill="1" applyAlignment="1" applyProtection="1">
      <alignment wrapText="1"/>
    </xf>
    <xf numFmtId="0" fontId="7" fillId="0" borderId="0" xfId="0" applyFont="1" applyFill="1" applyAlignment="1" applyProtection="1"/>
    <xf numFmtId="187" fontId="7" fillId="0" borderId="0" xfId="0" applyNumberFormat="1" applyFont="1" applyFill="1" applyAlignment="1" applyProtection="1">
      <alignment horizontal="left"/>
    </xf>
    <xf numFmtId="187" fontId="8" fillId="0" borderId="0" xfId="0" applyNumberFormat="1" applyFont="1" applyFill="1" applyAlignment="1" applyProtection="1">
      <alignment horizontal="left"/>
    </xf>
    <xf numFmtId="0" fontId="7" fillId="6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wrapText="1"/>
    </xf>
    <xf numFmtId="0" fontId="12" fillId="5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3" fillId="9" borderId="6" xfId="0" applyFont="1" applyFill="1" applyBorder="1"/>
    <xf numFmtId="0" fontId="2" fillId="9" borderId="6" xfId="0" applyFont="1" applyFill="1" applyBorder="1"/>
    <xf numFmtId="187" fontId="7" fillId="6" borderId="12" xfId="0" applyNumberFormat="1" applyFont="1" applyFill="1" applyBorder="1" applyAlignment="1" applyProtection="1">
      <alignment horizontal="center" vertical="center" wrapText="1"/>
    </xf>
    <xf numFmtId="0" fontId="2" fillId="10" borderId="6" xfId="0" applyFont="1" applyFill="1" applyBorder="1" applyAlignment="1">
      <alignment horizontal="center" vertical="top"/>
    </xf>
    <xf numFmtId="0" fontId="8" fillId="0" borderId="6" xfId="0" applyFont="1" applyBorder="1" applyAlignment="1">
      <alignment horizontal="center" vertical="top" wrapText="1"/>
    </xf>
    <xf numFmtId="0" fontId="13" fillId="0" borderId="0" xfId="0" applyFont="1"/>
    <xf numFmtId="0" fontId="8" fillId="0" borderId="1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88" fontId="9" fillId="8" borderId="28" xfId="1" applyNumberFormat="1" applyFont="1" applyFill="1" applyBorder="1" applyAlignment="1" applyProtection="1">
      <alignment horizontal="left" vertical="top" wrapText="1"/>
    </xf>
    <xf numFmtId="187" fontId="9" fillId="8" borderId="28" xfId="0" applyNumberFormat="1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11" borderId="6" xfId="0" applyFont="1" applyFill="1" applyBorder="1" applyAlignment="1">
      <alignment horizontal="center" vertical="top" wrapText="1"/>
    </xf>
    <xf numFmtId="0" fontId="4" fillId="11" borderId="6" xfId="0" applyFont="1" applyFill="1" applyBorder="1" applyAlignment="1">
      <alignment horizontal="center" vertical="top" wrapText="1"/>
    </xf>
    <xf numFmtId="0" fontId="8" fillId="11" borderId="3" xfId="0" applyFont="1" applyFill="1" applyBorder="1" applyAlignment="1">
      <alignment horizontal="center" vertical="top" wrapText="1"/>
    </xf>
    <xf numFmtId="0" fontId="8" fillId="11" borderId="6" xfId="0" applyFont="1" applyFill="1" applyBorder="1" applyAlignment="1">
      <alignment horizontal="center" vertical="top" wrapText="1"/>
    </xf>
    <xf numFmtId="2" fontId="8" fillId="0" borderId="9" xfId="0" applyNumberFormat="1" applyFont="1" applyFill="1" applyBorder="1" applyAlignment="1" applyProtection="1">
      <alignment horizontal="center" vertical="top" wrapText="1"/>
    </xf>
    <xf numFmtId="187" fontId="8" fillId="0" borderId="20" xfId="0" applyNumberFormat="1" applyFont="1" applyFill="1" applyBorder="1" applyAlignment="1" applyProtection="1">
      <alignment horizontal="center" vertical="top" wrapText="1"/>
    </xf>
    <xf numFmtId="0" fontId="9" fillId="8" borderId="29" xfId="0" applyFont="1" applyFill="1" applyBorder="1" applyAlignment="1" applyProtection="1">
      <alignment horizontal="left" vertical="top" wrapText="1"/>
    </xf>
    <xf numFmtId="2" fontId="3" fillId="0" borderId="20" xfId="0" applyNumberFormat="1" applyFont="1" applyBorder="1" applyAlignment="1">
      <alignment horizontal="center" vertical="top"/>
    </xf>
    <xf numFmtId="187" fontId="3" fillId="0" borderId="20" xfId="0" applyNumberFormat="1" applyFont="1" applyBorder="1" applyAlignment="1">
      <alignment horizontal="center" vertical="top"/>
    </xf>
    <xf numFmtId="187" fontId="3" fillId="0" borderId="6" xfId="0" applyNumberFormat="1" applyFont="1" applyBorder="1" applyAlignment="1">
      <alignment horizontal="center" vertical="top"/>
    </xf>
    <xf numFmtId="2" fontId="3" fillId="0" borderId="25" xfId="0" applyNumberFormat="1" applyFont="1" applyBorder="1" applyAlignment="1">
      <alignment horizontal="center" vertical="top"/>
    </xf>
    <xf numFmtId="2" fontId="3" fillId="0" borderId="6" xfId="0" applyNumberFormat="1" applyFont="1" applyBorder="1" applyAlignment="1">
      <alignment horizontal="center" vertical="top"/>
    </xf>
    <xf numFmtId="187" fontId="8" fillId="0" borderId="16" xfId="0" applyNumberFormat="1" applyFont="1" applyFill="1" applyBorder="1" applyAlignment="1" applyProtection="1">
      <alignment horizontal="center" vertical="top" wrapText="1"/>
    </xf>
    <xf numFmtId="187" fontId="3" fillId="0" borderId="24" xfId="0" applyNumberFormat="1" applyFont="1" applyBorder="1" applyAlignment="1">
      <alignment horizontal="center" vertical="top"/>
    </xf>
    <xf numFmtId="0" fontId="8" fillId="12" borderId="6" xfId="0" applyFont="1" applyFill="1" applyBorder="1" applyAlignment="1" applyProtection="1">
      <alignment horizontal="center" vertical="top" wrapText="1"/>
    </xf>
    <xf numFmtId="0" fontId="3" fillId="12" borderId="6" xfId="0" applyFont="1" applyFill="1" applyBorder="1" applyAlignment="1">
      <alignment horizontal="center" vertical="top"/>
    </xf>
    <xf numFmtId="187" fontId="3" fillId="12" borderId="6" xfId="0" applyNumberFormat="1" applyFont="1" applyFill="1" applyBorder="1" applyAlignment="1">
      <alignment horizontal="center" vertical="top"/>
    </xf>
    <xf numFmtId="0" fontId="3" fillId="12" borderId="3" xfId="0" applyFont="1" applyFill="1" applyBorder="1" applyAlignment="1">
      <alignment horizontal="center" vertical="top"/>
    </xf>
    <xf numFmtId="0" fontId="8" fillId="12" borderId="6" xfId="0" applyFont="1" applyFill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187" fontId="3" fillId="7" borderId="20" xfId="0" applyNumberFormat="1" applyFont="1" applyFill="1" applyBorder="1" applyAlignment="1">
      <alignment horizontal="center" vertical="top"/>
    </xf>
    <xf numFmtId="2" fontId="3" fillId="7" borderId="20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 applyProtection="1">
      <alignment horizontal="center" vertical="top" wrapText="1"/>
    </xf>
    <xf numFmtId="0" fontId="9" fillId="0" borderId="17" xfId="0" applyFont="1" applyFill="1" applyBorder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horizontal="center" vertical="top" wrapText="1"/>
    </xf>
    <xf numFmtId="0" fontId="9" fillId="0" borderId="18" xfId="0" applyFont="1" applyFill="1" applyBorder="1" applyAlignment="1" applyProtection="1">
      <alignment horizontal="left" vertical="top" wrapText="1"/>
    </xf>
    <xf numFmtId="187" fontId="9" fillId="0" borderId="0" xfId="0" applyNumberFormat="1" applyFont="1" applyFill="1" applyBorder="1" applyAlignment="1">
      <alignment horizontal="center" vertical="top" wrapText="1"/>
    </xf>
    <xf numFmtId="2" fontId="9" fillId="0" borderId="31" xfId="0" applyNumberFormat="1" applyFont="1" applyFill="1" applyBorder="1" applyAlignment="1">
      <alignment horizontal="center" vertical="top" wrapText="1"/>
    </xf>
    <xf numFmtId="0" fontId="9" fillId="8" borderId="18" xfId="0" applyFont="1" applyFill="1" applyBorder="1" applyAlignment="1" applyProtection="1">
      <alignment horizontal="left" vertical="top" wrapText="1"/>
    </xf>
    <xf numFmtId="187" fontId="9" fillId="8" borderId="0" xfId="0" applyNumberFormat="1" applyFont="1" applyFill="1" applyBorder="1" applyAlignment="1">
      <alignment horizontal="center" vertical="top" wrapText="1"/>
    </xf>
    <xf numFmtId="2" fontId="9" fillId="8" borderId="31" xfId="0" applyNumberFormat="1" applyFont="1" applyFill="1" applyBorder="1" applyAlignment="1">
      <alignment horizontal="center" vertical="top" wrapText="1"/>
    </xf>
    <xf numFmtId="0" fontId="9" fillId="8" borderId="4" xfId="0" applyFont="1" applyFill="1" applyBorder="1" applyAlignment="1" applyProtection="1">
      <alignment horizontal="center" vertical="top" wrapText="1"/>
    </xf>
    <xf numFmtId="187" fontId="9" fillId="8" borderId="5" xfId="0" applyNumberFormat="1" applyFont="1" applyFill="1" applyBorder="1" applyAlignment="1">
      <alignment horizontal="center" vertical="top" wrapText="1"/>
    </xf>
    <xf numFmtId="2" fontId="9" fillId="8" borderId="19" xfId="0" applyNumberFormat="1" applyFont="1" applyFill="1" applyBorder="1" applyAlignment="1">
      <alignment horizontal="center" vertical="top" wrapText="1"/>
    </xf>
    <xf numFmtId="187" fontId="9" fillId="0" borderId="5" xfId="0" applyNumberFormat="1" applyFont="1" applyFill="1" applyBorder="1" applyAlignment="1">
      <alignment horizontal="center" vertical="top" wrapText="1"/>
    </xf>
    <xf numFmtId="2" fontId="9" fillId="0" borderId="19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 applyProtection="1">
      <alignment horizontal="center" vertical="top" wrapText="1"/>
    </xf>
    <xf numFmtId="187" fontId="3" fillId="0" borderId="25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187" fontId="9" fillId="8" borderId="33" xfId="0" applyNumberFormat="1" applyFont="1" applyFill="1" applyBorder="1" applyAlignment="1">
      <alignment horizontal="center" vertical="top" wrapText="1"/>
    </xf>
    <xf numFmtId="2" fontId="9" fillId="8" borderId="34" xfId="0" applyNumberFormat="1" applyFont="1" applyFill="1" applyBorder="1" applyAlignment="1">
      <alignment horizontal="center" vertical="top" wrapText="1"/>
    </xf>
    <xf numFmtId="2" fontId="3" fillId="0" borderId="35" xfId="0" applyNumberFormat="1" applyFont="1" applyBorder="1" applyAlignment="1">
      <alignment horizontal="center" vertical="top"/>
    </xf>
    <xf numFmtId="187" fontId="3" fillId="0" borderId="35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vertical="top" wrapText="1"/>
    </xf>
    <xf numFmtId="3" fontId="3" fillId="0" borderId="16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0" fontId="9" fillId="8" borderId="36" xfId="0" applyFont="1" applyFill="1" applyBorder="1" applyAlignment="1" applyProtection="1">
      <alignment horizontal="left" vertical="top" wrapText="1"/>
    </xf>
    <xf numFmtId="188" fontId="9" fillId="8" borderId="37" xfId="1" applyNumberFormat="1" applyFont="1" applyFill="1" applyBorder="1" applyAlignment="1" applyProtection="1">
      <alignment horizontal="left" vertical="top" wrapText="1"/>
    </xf>
    <xf numFmtId="188" fontId="9" fillId="8" borderId="34" xfId="1" applyNumberFormat="1" applyFont="1" applyFill="1" applyBorder="1" applyAlignment="1" applyProtection="1">
      <alignment horizontal="left" vertical="top" wrapText="1"/>
    </xf>
    <xf numFmtId="0" fontId="9" fillId="8" borderId="27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9" fillId="0" borderId="31" xfId="0" applyFont="1" applyFill="1" applyBorder="1" applyAlignment="1" applyProtection="1">
      <alignment horizontal="center" vertical="top" wrapText="1"/>
    </xf>
    <xf numFmtId="0" fontId="3" fillId="0" borderId="2" xfId="0" applyFont="1" applyBorder="1"/>
    <xf numFmtId="0" fontId="3" fillId="0" borderId="0" xfId="0" applyFont="1" applyBorder="1"/>
    <xf numFmtId="0" fontId="8" fillId="0" borderId="16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87" fontId="9" fillId="8" borderId="37" xfId="0" applyNumberFormat="1" applyFont="1" applyFill="1" applyBorder="1" applyAlignment="1">
      <alignment horizontal="center" vertical="top" wrapText="1"/>
    </xf>
    <xf numFmtId="187" fontId="8" fillId="0" borderId="12" xfId="0" applyNumberFormat="1" applyFont="1" applyFill="1" applyBorder="1" applyAlignment="1" applyProtection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top"/>
    </xf>
    <xf numFmtId="0" fontId="0" fillId="0" borderId="25" xfId="0" applyBorder="1"/>
    <xf numFmtId="0" fontId="3" fillId="0" borderId="35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2" fontId="9" fillId="8" borderId="42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8" fillId="12" borderId="13" xfId="0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12" borderId="0" xfId="0" applyFill="1" applyBorder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2" fontId="3" fillId="0" borderId="3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top"/>
    </xf>
    <xf numFmtId="187" fontId="3" fillId="0" borderId="3" xfId="0" applyNumberFormat="1" applyFont="1" applyBorder="1" applyAlignment="1">
      <alignment horizontal="center" vertical="top"/>
    </xf>
    <xf numFmtId="187" fontId="3" fillId="0" borderId="16" xfId="0" applyNumberFormat="1" applyFont="1" applyBorder="1" applyAlignment="1">
      <alignment horizontal="center" vertical="top"/>
    </xf>
    <xf numFmtId="187" fontId="3" fillId="0" borderId="12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16" xfId="0" applyFont="1" applyFill="1" applyBorder="1" applyAlignment="1" applyProtection="1">
      <alignment horizontal="center" vertical="top" wrapText="1"/>
    </xf>
    <xf numFmtId="0" fontId="8" fillId="0" borderId="12" xfId="0" applyFont="1" applyFill="1" applyBorder="1" applyAlignment="1" applyProtection="1">
      <alignment horizontal="center" vertical="top" wrapText="1"/>
    </xf>
    <xf numFmtId="0" fontId="3" fillId="12" borderId="14" xfId="0" applyFont="1" applyFill="1" applyBorder="1" applyAlignment="1">
      <alignment horizontal="left" vertical="top"/>
    </xf>
    <xf numFmtId="0" fontId="3" fillId="12" borderId="1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left" vertical="top" wrapText="1"/>
    </xf>
    <xf numFmtId="0" fontId="8" fillId="0" borderId="8" xfId="0" applyFont="1" applyFill="1" applyBorder="1" applyAlignment="1" applyProtection="1">
      <alignment horizontal="left" vertical="top" wrapText="1"/>
    </xf>
    <xf numFmtId="0" fontId="8" fillId="12" borderId="13" xfId="0" applyFont="1" applyFill="1" applyBorder="1" applyAlignment="1" applyProtection="1">
      <alignment horizontal="left" vertical="top" wrapText="1"/>
    </xf>
    <xf numFmtId="0" fontId="8" fillId="12" borderId="14" xfId="0" applyFont="1" applyFill="1" applyBorder="1" applyAlignment="1" applyProtection="1">
      <alignment horizontal="left" vertical="top" wrapText="1"/>
    </xf>
    <xf numFmtId="0" fontId="8" fillId="12" borderId="13" xfId="0" applyFont="1" applyFill="1" applyBorder="1" applyAlignment="1" applyProtection="1">
      <alignment horizontal="center" vertical="top" wrapText="1"/>
    </xf>
    <xf numFmtId="0" fontId="8" fillId="12" borderId="14" xfId="0" applyFont="1" applyFill="1" applyBorder="1" applyAlignment="1" applyProtection="1">
      <alignment horizontal="center" vertical="top" wrapText="1"/>
    </xf>
    <xf numFmtId="0" fontId="8" fillId="12" borderId="15" xfId="0" applyFont="1" applyFill="1" applyBorder="1" applyAlignment="1" applyProtection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8" fillId="0" borderId="41" xfId="0" applyFont="1" applyFill="1" applyBorder="1" applyAlignment="1" applyProtection="1">
      <alignment horizontal="left" vertical="top" wrapText="1"/>
    </xf>
    <xf numFmtId="0" fontId="8" fillId="0" borderId="36" xfId="0" applyFont="1" applyFill="1" applyBorder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right" vertical="top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/>
    </xf>
    <xf numFmtId="0" fontId="7" fillId="6" borderId="13" xfId="0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3" fillId="10" borderId="14" xfId="0" applyFont="1" applyFill="1" applyBorder="1" applyAlignment="1">
      <alignment horizontal="left" vertical="top"/>
    </xf>
    <xf numFmtId="0" fontId="3" fillId="10" borderId="15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8" fillId="12" borderId="14" xfId="0" applyFont="1" applyFill="1" applyBorder="1" applyAlignment="1">
      <alignment horizontal="left" vertical="top"/>
    </xf>
    <xf numFmtId="0" fontId="8" fillId="12" borderId="15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5" fillId="0" borderId="0" xfId="0" applyFont="1" applyFill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3" fillId="9" borderId="13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8" fillId="12" borderId="7" xfId="0" applyFont="1" applyFill="1" applyBorder="1" applyAlignment="1" applyProtection="1">
      <alignment horizontal="left" vertical="top" wrapText="1"/>
    </xf>
    <xf numFmtId="0" fontId="8" fillId="12" borderId="8" xfId="0" applyFont="1" applyFill="1" applyBorder="1" applyAlignment="1" applyProtection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12" borderId="13" xfId="0" applyFont="1" applyFill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9" fillId="8" borderId="30" xfId="0" applyFont="1" applyFill="1" applyBorder="1" applyAlignment="1" applyProtection="1">
      <alignment horizontal="left" vertical="top" wrapText="1"/>
    </xf>
    <xf numFmtId="0" fontId="14" fillId="0" borderId="43" xfId="0" applyFont="1" applyBorder="1" applyAlignment="1">
      <alignment vertical="top" wrapText="1"/>
    </xf>
    <xf numFmtId="187" fontId="9" fillId="8" borderId="44" xfId="0" applyNumberFormat="1" applyFont="1" applyFill="1" applyBorder="1" applyAlignment="1">
      <alignment horizontal="center" vertical="top" wrapText="1"/>
    </xf>
    <xf numFmtId="2" fontId="9" fillId="8" borderId="45" xfId="0" applyNumberFormat="1" applyFont="1" applyFill="1" applyBorder="1" applyAlignment="1">
      <alignment horizontal="center" vertical="top" wrapText="1"/>
    </xf>
    <xf numFmtId="0" fontId="9" fillId="8" borderId="5" xfId="0" applyFont="1" applyFill="1" applyBorder="1" applyAlignment="1" applyProtection="1">
      <alignment horizontal="left" vertical="top" wrapText="1"/>
    </xf>
    <xf numFmtId="188" fontId="9" fillId="8" borderId="44" xfId="1" applyNumberFormat="1" applyFont="1" applyFill="1" applyBorder="1" applyAlignment="1" applyProtection="1">
      <alignment horizontal="left" vertical="top" wrapText="1"/>
    </xf>
    <xf numFmtId="188" fontId="9" fillId="8" borderId="45" xfId="1" applyNumberFormat="1" applyFont="1" applyFill="1" applyBorder="1" applyAlignment="1" applyProtection="1">
      <alignment horizontal="left" vertical="top" wrapText="1"/>
    </xf>
  </cellXfs>
  <cellStyles count="3">
    <cellStyle name="เครื่องหมายจุลภาค" xfId="1" builtinId="3"/>
    <cellStyle name="เครื่องหมายจุลภาค 3 2 2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zoomScale="75" zoomScaleNormal="75" zoomScalePageLayoutView="80" workbookViewId="0">
      <selection activeCell="S13" sqref="S13"/>
    </sheetView>
  </sheetViews>
  <sheetFormatPr defaultRowHeight="14.25" x14ac:dyDescent="0.2"/>
  <cols>
    <col min="1" max="1" width="22.625" style="2" customWidth="1"/>
    <col min="2" max="2" width="31" style="2" customWidth="1"/>
    <col min="3" max="3" width="6.375" style="2" customWidth="1"/>
    <col min="4" max="8" width="8.375" style="2" customWidth="1"/>
    <col min="9" max="9" width="37.875" customWidth="1"/>
    <col min="10" max="11" width="7.125" customWidth="1"/>
    <col min="12" max="12" width="5.875" customWidth="1"/>
    <col min="13" max="13" width="10.375" customWidth="1"/>
  </cols>
  <sheetData>
    <row r="1" spans="1:13" s="1" customFormat="1" ht="23.25" x14ac:dyDescent="0.35">
      <c r="A1" s="223" t="s">
        <v>38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s="1" customFormat="1" ht="26.25" customHeight="1" x14ac:dyDescent="0.35">
      <c r="A2" s="223" t="s">
        <v>94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s="1" customFormat="1" ht="25.5" customHeight="1" x14ac:dyDescent="0.35">
      <c r="A3" s="223" t="s">
        <v>160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21" x14ac:dyDescent="0.2">
      <c r="A4" s="208" t="s">
        <v>62</v>
      </c>
      <c r="B4" s="208" t="s">
        <v>63</v>
      </c>
      <c r="C4" s="208" t="s">
        <v>0</v>
      </c>
      <c r="D4" s="208" t="s">
        <v>1</v>
      </c>
      <c r="E4" s="208"/>
      <c r="F4" s="208"/>
      <c r="G4" s="208"/>
      <c r="H4" s="208"/>
      <c r="I4" s="224" t="s">
        <v>39</v>
      </c>
      <c r="J4" s="225"/>
      <c r="K4" s="226"/>
      <c r="L4" s="230" t="s">
        <v>40</v>
      </c>
      <c r="M4" s="230"/>
    </row>
    <row r="5" spans="1:13" ht="21" x14ac:dyDescent="0.2">
      <c r="A5" s="208"/>
      <c r="B5" s="208"/>
      <c r="C5" s="208"/>
      <c r="D5" s="44">
        <v>1</v>
      </c>
      <c r="E5" s="44">
        <v>2</v>
      </c>
      <c r="F5" s="44">
        <v>3</v>
      </c>
      <c r="G5" s="44">
        <v>4</v>
      </c>
      <c r="H5" s="44">
        <v>5</v>
      </c>
      <c r="I5" s="227"/>
      <c r="J5" s="228"/>
      <c r="K5" s="229"/>
      <c r="L5" s="3" t="s">
        <v>41</v>
      </c>
      <c r="M5" s="4" t="s">
        <v>42</v>
      </c>
    </row>
    <row r="6" spans="1:13" ht="21" x14ac:dyDescent="0.35">
      <c r="A6" s="209" t="s">
        <v>2</v>
      </c>
      <c r="B6" s="209"/>
      <c r="C6" s="13">
        <f>SUM(C7:C67)</f>
        <v>63</v>
      </c>
      <c r="D6" s="13"/>
      <c r="E6" s="13"/>
      <c r="F6" s="13"/>
      <c r="G6" s="13"/>
      <c r="H6" s="13"/>
      <c r="I6" s="231"/>
      <c r="J6" s="232"/>
      <c r="K6" s="233"/>
      <c r="L6" s="45"/>
      <c r="M6" s="46"/>
    </row>
    <row r="7" spans="1:13" ht="48" customHeight="1" x14ac:dyDescent="0.2">
      <c r="A7" s="156" t="s">
        <v>3</v>
      </c>
      <c r="B7" s="136" t="s">
        <v>67</v>
      </c>
      <c r="C7" s="56">
        <v>0</v>
      </c>
      <c r="D7" s="132">
        <v>60</v>
      </c>
      <c r="E7" s="132">
        <v>70</v>
      </c>
      <c r="F7" s="132">
        <v>80</v>
      </c>
      <c r="G7" s="132">
        <v>90</v>
      </c>
      <c r="H7" s="132">
        <v>100</v>
      </c>
      <c r="I7" s="234"/>
      <c r="J7" s="235"/>
      <c r="K7" s="235"/>
      <c r="L7" s="133"/>
      <c r="M7" s="71"/>
    </row>
    <row r="8" spans="1:13" ht="21" x14ac:dyDescent="0.2">
      <c r="A8" s="157"/>
      <c r="B8" s="156" t="s">
        <v>95</v>
      </c>
      <c r="C8" s="236">
        <v>9</v>
      </c>
      <c r="D8" s="176">
        <v>60</v>
      </c>
      <c r="E8" s="176">
        <v>70</v>
      </c>
      <c r="F8" s="176">
        <v>80</v>
      </c>
      <c r="G8" s="176">
        <v>90</v>
      </c>
      <c r="H8" s="176">
        <v>100</v>
      </c>
      <c r="I8" s="178" t="s">
        <v>161</v>
      </c>
      <c r="J8" s="179"/>
      <c r="K8" s="179"/>
      <c r="L8" s="27">
        <v>2.0699999999999998</v>
      </c>
      <c r="M8" s="69">
        <f>C8*L8/100</f>
        <v>0.18629999999999999</v>
      </c>
    </row>
    <row r="9" spans="1:13" ht="37.5" x14ac:dyDescent="0.2">
      <c r="A9" s="157"/>
      <c r="B9" s="157"/>
      <c r="C9" s="237"/>
      <c r="D9" s="168"/>
      <c r="E9" s="168"/>
      <c r="F9" s="168"/>
      <c r="G9" s="168"/>
      <c r="H9" s="168"/>
      <c r="I9" s="7" t="s">
        <v>43</v>
      </c>
      <c r="J9" s="8" t="s">
        <v>44</v>
      </c>
      <c r="K9" s="10" t="s">
        <v>45</v>
      </c>
      <c r="L9" s="23"/>
      <c r="M9" s="28"/>
    </row>
    <row r="10" spans="1:13" ht="37.5" x14ac:dyDescent="0.2">
      <c r="A10" s="157"/>
      <c r="B10" s="157"/>
      <c r="C10" s="237"/>
      <c r="D10" s="168"/>
      <c r="E10" s="168"/>
      <c r="F10" s="168"/>
      <c r="G10" s="168"/>
      <c r="H10" s="168"/>
      <c r="I10" s="14" t="s">
        <v>96</v>
      </c>
      <c r="J10" s="15">
        <v>400</v>
      </c>
      <c r="K10" s="16">
        <v>392</v>
      </c>
      <c r="L10" s="61">
        <v>4.8</v>
      </c>
      <c r="M10" s="62">
        <v>3.456E-2</v>
      </c>
    </row>
    <row r="11" spans="1:13" ht="37.5" x14ac:dyDescent="0.2">
      <c r="A11" s="157"/>
      <c r="B11" s="157"/>
      <c r="C11" s="237"/>
      <c r="D11" s="168"/>
      <c r="E11" s="168"/>
      <c r="F11" s="168"/>
      <c r="G11" s="168"/>
      <c r="H11" s="168"/>
      <c r="I11" s="14" t="s">
        <v>97</v>
      </c>
      <c r="J11" s="15">
        <v>600</v>
      </c>
      <c r="K11" s="16">
        <v>594</v>
      </c>
      <c r="L11" s="61">
        <v>4.9000000000000004</v>
      </c>
      <c r="M11" s="62">
        <v>5.2920000000000009E-2</v>
      </c>
    </row>
    <row r="12" spans="1:13" ht="37.5" x14ac:dyDescent="0.2">
      <c r="A12" s="157"/>
      <c r="B12" s="157"/>
      <c r="C12" s="237"/>
      <c r="D12" s="168"/>
      <c r="E12" s="168"/>
      <c r="F12" s="168"/>
      <c r="G12" s="168"/>
      <c r="H12" s="168"/>
      <c r="I12" s="14" t="s">
        <v>98</v>
      </c>
      <c r="J12" s="15">
        <v>1000</v>
      </c>
      <c r="K12" s="16">
        <v>960</v>
      </c>
      <c r="L12" s="61">
        <v>4.5999999999999996</v>
      </c>
      <c r="M12" s="62">
        <v>8.2799999999999999E-2</v>
      </c>
    </row>
    <row r="13" spans="1:13" ht="37.5" x14ac:dyDescent="0.2">
      <c r="A13" s="157"/>
      <c r="B13" s="157"/>
      <c r="C13" s="237"/>
      <c r="D13" s="168"/>
      <c r="E13" s="168"/>
      <c r="F13" s="168"/>
      <c r="G13" s="168"/>
      <c r="H13" s="168"/>
      <c r="I13" s="14" t="s">
        <v>99</v>
      </c>
      <c r="J13" s="15">
        <v>3000</v>
      </c>
      <c r="K13" s="16">
        <v>1590</v>
      </c>
      <c r="L13" s="61">
        <v>1</v>
      </c>
      <c r="M13" s="62">
        <v>5.4000000000000006E-2</v>
      </c>
    </row>
    <row r="14" spans="1:13" ht="21" x14ac:dyDescent="0.2">
      <c r="A14" s="157"/>
      <c r="B14" s="158"/>
      <c r="C14" s="238"/>
      <c r="D14" s="169"/>
      <c r="E14" s="169"/>
      <c r="F14" s="169"/>
      <c r="G14" s="169"/>
      <c r="H14" s="169"/>
      <c r="I14" s="9" t="s">
        <v>46</v>
      </c>
      <c r="J14" s="17">
        <f>SUM(J10:J13)</f>
        <v>5000</v>
      </c>
      <c r="K14" s="17">
        <f>SUM(K10:K13)</f>
        <v>3536</v>
      </c>
      <c r="L14" s="93"/>
      <c r="M14" s="118"/>
    </row>
    <row r="15" spans="1:13" ht="42" x14ac:dyDescent="0.2">
      <c r="A15" s="95"/>
      <c r="B15" s="140" t="s">
        <v>100</v>
      </c>
      <c r="C15" s="96">
        <v>9</v>
      </c>
      <c r="D15" s="140">
        <v>80</v>
      </c>
      <c r="E15" s="140">
        <v>85</v>
      </c>
      <c r="F15" s="140">
        <v>90</v>
      </c>
      <c r="G15" s="140">
        <v>95</v>
      </c>
      <c r="H15" s="140">
        <v>100</v>
      </c>
      <c r="I15" s="178" t="s">
        <v>162</v>
      </c>
      <c r="J15" s="179"/>
      <c r="K15" s="179"/>
      <c r="L15" s="29">
        <v>2.8</v>
      </c>
      <c r="M15" s="70">
        <f>L15*C15/100</f>
        <v>0.252</v>
      </c>
    </row>
    <row r="16" spans="1:13" ht="37.5" x14ac:dyDescent="0.2">
      <c r="A16" s="95"/>
      <c r="B16" s="95"/>
      <c r="C16" s="97"/>
      <c r="D16" s="95"/>
      <c r="E16" s="95"/>
      <c r="F16" s="95"/>
      <c r="G16" s="95"/>
      <c r="H16" s="95"/>
      <c r="I16" s="7" t="s">
        <v>43</v>
      </c>
      <c r="J16" s="8" t="s">
        <v>47</v>
      </c>
      <c r="K16" s="10" t="s">
        <v>48</v>
      </c>
      <c r="L16" s="30"/>
      <c r="M16" s="30"/>
    </row>
    <row r="17" spans="1:13" ht="42.75" customHeight="1" x14ac:dyDescent="0.2">
      <c r="A17" s="95"/>
      <c r="B17" s="95"/>
      <c r="C17" s="97"/>
      <c r="D17" s="95"/>
      <c r="E17" s="95"/>
      <c r="F17" s="95"/>
      <c r="G17" s="95"/>
      <c r="H17" s="95"/>
      <c r="I17" s="14" t="s">
        <v>141</v>
      </c>
      <c r="J17" s="11">
        <v>1.1302982731554161</v>
      </c>
      <c r="K17" s="12">
        <v>98</v>
      </c>
      <c r="L17" s="64">
        <v>4.5999999999999996</v>
      </c>
      <c r="M17" s="65">
        <f t="shared" ref="M17:M23" si="0">J17*L17/100</f>
        <v>5.1993720565149143E-2</v>
      </c>
    </row>
    <row r="18" spans="1:13" ht="42.75" customHeight="1" x14ac:dyDescent="0.2">
      <c r="A18" s="95"/>
      <c r="B18" s="95"/>
      <c r="C18" s="97"/>
      <c r="D18" s="95"/>
      <c r="E18" s="95"/>
      <c r="F18" s="95"/>
      <c r="G18" s="95"/>
      <c r="H18" s="95"/>
      <c r="I18" s="63" t="s">
        <v>142</v>
      </c>
      <c r="J18" s="11">
        <v>1.5824175824175823</v>
      </c>
      <c r="K18" s="12">
        <v>99</v>
      </c>
      <c r="L18" s="64">
        <v>4.8</v>
      </c>
      <c r="M18" s="65">
        <f t="shared" si="0"/>
        <v>7.5956043956043953E-2</v>
      </c>
    </row>
    <row r="19" spans="1:13" ht="42.75" customHeight="1" x14ac:dyDescent="0.2">
      <c r="A19" s="95"/>
      <c r="B19" s="95"/>
      <c r="C19" s="97"/>
      <c r="D19" s="95"/>
      <c r="E19" s="95"/>
      <c r="F19" s="95"/>
      <c r="G19" s="95"/>
      <c r="H19" s="95"/>
      <c r="I19" s="63" t="s">
        <v>143</v>
      </c>
      <c r="J19" s="11">
        <v>1.1020408163265305</v>
      </c>
      <c r="K19" s="12">
        <v>99</v>
      </c>
      <c r="L19" s="64">
        <v>4.8</v>
      </c>
      <c r="M19" s="65">
        <f t="shared" si="0"/>
        <v>5.2897959183673467E-2</v>
      </c>
    </row>
    <row r="20" spans="1:13" ht="42.75" customHeight="1" x14ac:dyDescent="0.2">
      <c r="A20" s="95"/>
      <c r="B20" s="95"/>
      <c r="C20" s="97"/>
      <c r="D20" s="95"/>
      <c r="E20" s="95"/>
      <c r="F20" s="95"/>
      <c r="G20" s="95"/>
      <c r="H20" s="95"/>
      <c r="I20" s="242" t="s">
        <v>144</v>
      </c>
      <c r="J20" s="11">
        <v>1.4693877551020409</v>
      </c>
      <c r="K20" s="12">
        <v>96</v>
      </c>
      <c r="L20" s="64">
        <v>4.2</v>
      </c>
      <c r="M20" s="65">
        <f t="shared" si="0"/>
        <v>6.1714285714285715E-2</v>
      </c>
    </row>
    <row r="21" spans="1:13" ht="42.75" customHeight="1" x14ac:dyDescent="0.2">
      <c r="A21" s="144"/>
      <c r="B21" s="144"/>
      <c r="C21" s="98"/>
      <c r="D21" s="144"/>
      <c r="E21" s="144"/>
      <c r="F21" s="144"/>
      <c r="G21" s="144"/>
      <c r="H21" s="144"/>
      <c r="I21" s="243" t="s">
        <v>146</v>
      </c>
      <c r="J21" s="244">
        <v>1.5259026687598116</v>
      </c>
      <c r="K21" s="245">
        <v>78</v>
      </c>
      <c r="L21" s="145">
        <v>1</v>
      </c>
      <c r="M21" s="146">
        <f t="shared" si="0"/>
        <v>1.5259026687598116E-2</v>
      </c>
    </row>
    <row r="22" spans="1:13" ht="38.25" customHeight="1" x14ac:dyDescent="0.2">
      <c r="A22" s="95"/>
      <c r="B22" s="95"/>
      <c r="C22" s="97"/>
      <c r="D22" s="95"/>
      <c r="E22" s="95"/>
      <c r="F22" s="95"/>
      <c r="G22" s="95"/>
      <c r="H22" s="95"/>
      <c r="I22" s="99" t="s">
        <v>147</v>
      </c>
      <c r="J22" s="100">
        <v>0.31083202511773939</v>
      </c>
      <c r="K22" s="101">
        <v>100</v>
      </c>
      <c r="L22" s="102">
        <v>5</v>
      </c>
      <c r="M22" s="103">
        <f t="shared" si="0"/>
        <v>1.554160125588697E-2</v>
      </c>
    </row>
    <row r="23" spans="1:13" ht="42.75" customHeight="1" x14ac:dyDescent="0.2">
      <c r="A23" s="95"/>
      <c r="B23" s="141"/>
      <c r="C23" s="98"/>
      <c r="D23" s="141"/>
      <c r="E23" s="141"/>
      <c r="F23" s="141"/>
      <c r="G23" s="141"/>
      <c r="H23" s="141"/>
      <c r="I23" s="22" t="s">
        <v>145</v>
      </c>
      <c r="J23" s="11">
        <v>1.8791208791208791</v>
      </c>
      <c r="K23" s="12">
        <v>53</v>
      </c>
      <c r="L23" s="64">
        <v>1</v>
      </c>
      <c r="M23" s="65">
        <f t="shared" si="0"/>
        <v>1.879120879120879E-2</v>
      </c>
    </row>
    <row r="24" spans="1:13" ht="63" x14ac:dyDescent="0.2">
      <c r="A24" s="95"/>
      <c r="B24" s="136" t="s">
        <v>93</v>
      </c>
      <c r="C24" s="57">
        <v>0</v>
      </c>
      <c r="D24" s="5">
        <v>60</v>
      </c>
      <c r="E24" s="5">
        <v>70</v>
      </c>
      <c r="F24" s="5">
        <v>80</v>
      </c>
      <c r="G24" s="5">
        <v>90</v>
      </c>
      <c r="H24" s="5">
        <v>100</v>
      </c>
      <c r="I24" s="239"/>
      <c r="J24" s="172"/>
      <c r="K24" s="173"/>
      <c r="L24" s="72"/>
      <c r="M24" s="73"/>
    </row>
    <row r="25" spans="1:13" ht="24" customHeight="1" x14ac:dyDescent="0.2">
      <c r="A25" s="95"/>
      <c r="B25" s="140" t="s">
        <v>101</v>
      </c>
      <c r="C25" s="140">
        <v>3</v>
      </c>
      <c r="D25" s="104">
        <v>60</v>
      </c>
      <c r="E25" s="104">
        <v>70</v>
      </c>
      <c r="F25" s="104">
        <v>80</v>
      </c>
      <c r="G25" s="104">
        <v>90</v>
      </c>
      <c r="H25" s="104">
        <v>100</v>
      </c>
      <c r="I25" s="179" t="s">
        <v>163</v>
      </c>
      <c r="J25" s="179"/>
      <c r="K25" s="179"/>
      <c r="L25" s="29">
        <v>4.74</v>
      </c>
      <c r="M25" s="29">
        <f>L25*C25/100</f>
        <v>0.14219999999999999</v>
      </c>
    </row>
    <row r="26" spans="1:13" ht="37.5" x14ac:dyDescent="0.2">
      <c r="A26" s="95"/>
      <c r="B26" s="95"/>
      <c r="C26" s="95"/>
      <c r="D26" s="105"/>
      <c r="E26" s="105"/>
      <c r="F26" s="105"/>
      <c r="G26" s="105"/>
      <c r="H26" s="105"/>
      <c r="I26" s="20" t="s">
        <v>43</v>
      </c>
      <c r="J26" s="8" t="s">
        <v>44</v>
      </c>
      <c r="K26" s="10" t="s">
        <v>45</v>
      </c>
      <c r="L26" s="30"/>
      <c r="M26" s="30"/>
    </row>
    <row r="27" spans="1:13" ht="37.5" x14ac:dyDescent="0.2">
      <c r="A27" s="95"/>
      <c r="B27" s="95"/>
      <c r="C27" s="95"/>
      <c r="D27" s="105"/>
      <c r="E27" s="105"/>
      <c r="F27" s="105"/>
      <c r="G27" s="105"/>
      <c r="H27" s="105"/>
      <c r="I27" s="24" t="s">
        <v>102</v>
      </c>
      <c r="J27" s="15">
        <v>652</v>
      </c>
      <c r="K27" s="16">
        <v>652</v>
      </c>
      <c r="L27" s="64">
        <v>5</v>
      </c>
      <c r="M27" s="65">
        <v>1.0697877926055567E-2</v>
      </c>
    </row>
    <row r="28" spans="1:13" ht="37.5" x14ac:dyDescent="0.2">
      <c r="A28" s="95"/>
      <c r="B28" s="95"/>
      <c r="C28" s="95"/>
      <c r="D28" s="105"/>
      <c r="E28" s="105"/>
      <c r="F28" s="105"/>
      <c r="G28" s="105"/>
      <c r="H28" s="105"/>
      <c r="I28" s="24" t="s">
        <v>103</v>
      </c>
      <c r="J28" s="15">
        <v>500</v>
      </c>
      <c r="K28" s="16">
        <v>500</v>
      </c>
      <c r="L28" s="64">
        <v>5</v>
      </c>
      <c r="M28" s="65">
        <v>8.2038941150732875E-3</v>
      </c>
    </row>
    <row r="29" spans="1:13" ht="37.5" x14ac:dyDescent="0.2">
      <c r="A29" s="95"/>
      <c r="B29" s="95"/>
      <c r="C29" s="95"/>
      <c r="D29" s="105"/>
      <c r="E29" s="105"/>
      <c r="F29" s="105"/>
      <c r="G29" s="105"/>
      <c r="H29" s="105"/>
      <c r="I29" s="24" t="s">
        <v>104</v>
      </c>
      <c r="J29" s="54">
        <v>1000</v>
      </c>
      <c r="K29" s="16">
        <v>1000</v>
      </c>
      <c r="L29" s="64">
        <v>5</v>
      </c>
      <c r="M29" s="65">
        <v>1.6407788230146575E-2</v>
      </c>
    </row>
    <row r="30" spans="1:13" ht="56.25" x14ac:dyDescent="0.2">
      <c r="A30" s="95"/>
      <c r="B30" s="95"/>
      <c r="C30" s="95"/>
      <c r="D30" s="105"/>
      <c r="E30" s="105"/>
      <c r="F30" s="105"/>
      <c r="G30" s="105"/>
      <c r="H30" s="105"/>
      <c r="I30" s="24" t="s">
        <v>105</v>
      </c>
      <c r="J30" s="54">
        <v>300</v>
      </c>
      <c r="K30" s="16">
        <v>300</v>
      </c>
      <c r="L30" s="64">
        <v>5</v>
      </c>
      <c r="M30" s="65">
        <v>4.9223364690439732E-3</v>
      </c>
    </row>
    <row r="31" spans="1:13" ht="37.5" x14ac:dyDescent="0.2">
      <c r="A31" s="95"/>
      <c r="B31" s="95"/>
      <c r="C31" s="95"/>
      <c r="D31" s="105"/>
      <c r="E31" s="105"/>
      <c r="F31" s="105"/>
      <c r="G31" s="105"/>
      <c r="H31" s="105"/>
      <c r="I31" s="24" t="s">
        <v>106</v>
      </c>
      <c r="J31" s="54">
        <v>500</v>
      </c>
      <c r="K31" s="16">
        <v>490</v>
      </c>
      <c r="L31" s="64">
        <v>4.8</v>
      </c>
      <c r="M31" s="65">
        <v>7.875738350470356E-3</v>
      </c>
    </row>
    <row r="32" spans="1:13" ht="37.5" x14ac:dyDescent="0.2">
      <c r="A32" s="95"/>
      <c r="B32" s="95"/>
      <c r="C32" s="95"/>
      <c r="D32" s="105"/>
      <c r="E32" s="105"/>
      <c r="F32" s="105"/>
      <c r="G32" s="105"/>
      <c r="H32" s="105"/>
      <c r="I32" s="24" t="s">
        <v>107</v>
      </c>
      <c r="J32" s="54">
        <v>1500</v>
      </c>
      <c r="K32" s="16">
        <v>1500</v>
      </c>
      <c r="L32" s="64">
        <v>5</v>
      </c>
      <c r="M32" s="65">
        <v>2.4611682345219866E-2</v>
      </c>
    </row>
    <row r="33" spans="1:13" ht="56.25" x14ac:dyDescent="0.2">
      <c r="A33" s="95"/>
      <c r="B33" s="95"/>
      <c r="C33" s="95"/>
      <c r="D33" s="105"/>
      <c r="E33" s="105"/>
      <c r="F33" s="105"/>
      <c r="G33" s="105"/>
      <c r="H33" s="105"/>
      <c r="I33" s="24" t="s">
        <v>108</v>
      </c>
      <c r="J33" s="54">
        <v>300</v>
      </c>
      <c r="K33" s="16">
        <v>297</v>
      </c>
      <c r="L33" s="64">
        <v>4.9000000000000004</v>
      </c>
      <c r="M33" s="65">
        <v>4.8238897396630943E-3</v>
      </c>
    </row>
    <row r="34" spans="1:13" ht="56.25" x14ac:dyDescent="0.2">
      <c r="A34" s="95"/>
      <c r="B34" s="95"/>
      <c r="C34" s="95"/>
      <c r="D34" s="105"/>
      <c r="E34" s="105"/>
      <c r="F34" s="105"/>
      <c r="G34" s="105"/>
      <c r="H34" s="105"/>
      <c r="I34" s="24" t="s">
        <v>109</v>
      </c>
      <c r="J34" s="54">
        <v>200</v>
      </c>
      <c r="K34" s="16">
        <v>198</v>
      </c>
      <c r="L34" s="64">
        <v>4.9000000000000004</v>
      </c>
      <c r="M34" s="65">
        <v>3.2159264931087288E-3</v>
      </c>
    </row>
    <row r="35" spans="1:13" ht="37.5" x14ac:dyDescent="0.2">
      <c r="A35" s="95"/>
      <c r="B35" s="95"/>
      <c r="C35" s="95"/>
      <c r="D35" s="105"/>
      <c r="E35" s="105"/>
      <c r="F35" s="105"/>
      <c r="G35" s="105"/>
      <c r="H35" s="105"/>
      <c r="I35" s="14" t="s">
        <v>110</v>
      </c>
      <c r="J35" s="15">
        <v>300</v>
      </c>
      <c r="K35" s="16">
        <v>270</v>
      </c>
      <c r="L35" s="64">
        <v>4</v>
      </c>
      <c r="M35" s="65">
        <v>3.9378691752351789E-3</v>
      </c>
    </row>
    <row r="36" spans="1:13" ht="56.25" x14ac:dyDescent="0.2">
      <c r="A36" s="144"/>
      <c r="B36" s="144"/>
      <c r="C36" s="144"/>
      <c r="D36" s="106"/>
      <c r="E36" s="106"/>
      <c r="F36" s="106"/>
      <c r="G36" s="106"/>
      <c r="H36" s="106"/>
      <c r="I36" s="246" t="s">
        <v>111</v>
      </c>
      <c r="J36" s="247">
        <v>100</v>
      </c>
      <c r="K36" s="248">
        <v>98</v>
      </c>
      <c r="L36" s="145">
        <v>4.8</v>
      </c>
      <c r="M36" s="146">
        <v>1.5751476700940712E-3</v>
      </c>
    </row>
    <row r="37" spans="1:13" ht="56.25" x14ac:dyDescent="0.2">
      <c r="A37" s="95"/>
      <c r="B37" s="95"/>
      <c r="C37" s="95"/>
      <c r="D37" s="105"/>
      <c r="E37" s="105"/>
      <c r="F37" s="105"/>
      <c r="G37" s="105"/>
      <c r="H37" s="105"/>
      <c r="I37" s="107" t="s">
        <v>112</v>
      </c>
      <c r="J37" s="108">
        <v>500</v>
      </c>
      <c r="K37" s="109">
        <v>475</v>
      </c>
      <c r="L37" s="102">
        <v>4.5</v>
      </c>
      <c r="M37" s="103">
        <v>7.383504703565958E-3</v>
      </c>
    </row>
    <row r="38" spans="1:13" ht="56.25" x14ac:dyDescent="0.2">
      <c r="A38" s="95"/>
      <c r="B38" s="95"/>
      <c r="C38" s="95"/>
      <c r="D38" s="105"/>
      <c r="E38" s="105"/>
      <c r="F38" s="105"/>
      <c r="G38" s="105"/>
      <c r="H38" s="105"/>
      <c r="I38" s="24" t="s">
        <v>113</v>
      </c>
      <c r="J38" s="54">
        <v>100</v>
      </c>
      <c r="K38" s="16">
        <v>89</v>
      </c>
      <c r="L38" s="64">
        <v>3.9</v>
      </c>
      <c r="M38" s="65">
        <v>1.2798074819514327E-3</v>
      </c>
    </row>
    <row r="39" spans="1:13" ht="56.25" x14ac:dyDescent="0.2">
      <c r="A39" s="95"/>
      <c r="B39" s="95"/>
      <c r="C39" s="95"/>
      <c r="D39" s="105"/>
      <c r="E39" s="105"/>
      <c r="F39" s="105"/>
      <c r="G39" s="105"/>
      <c r="H39" s="105"/>
      <c r="I39" s="24" t="s">
        <v>114</v>
      </c>
      <c r="J39" s="54">
        <v>400</v>
      </c>
      <c r="K39" s="16">
        <v>348</v>
      </c>
      <c r="L39" s="64">
        <v>3.7</v>
      </c>
      <c r="M39" s="65">
        <v>4.8567053161233864E-3</v>
      </c>
    </row>
    <row r="40" spans="1:13" ht="56.25" x14ac:dyDescent="0.2">
      <c r="A40" s="95"/>
      <c r="B40" s="95"/>
      <c r="C40" s="95"/>
      <c r="D40" s="105"/>
      <c r="E40" s="105"/>
      <c r="F40" s="105"/>
      <c r="G40" s="105"/>
      <c r="H40" s="105"/>
      <c r="I40" s="24" t="s">
        <v>115</v>
      </c>
      <c r="J40" s="54">
        <v>100</v>
      </c>
      <c r="K40" s="16">
        <v>96</v>
      </c>
      <c r="L40" s="64">
        <v>4.5999999999999996</v>
      </c>
      <c r="M40" s="65">
        <v>1.5095165171734848E-3</v>
      </c>
    </row>
    <row r="41" spans="1:13" ht="75" x14ac:dyDescent="0.2">
      <c r="A41" s="95"/>
      <c r="B41" s="95"/>
      <c r="C41" s="95"/>
      <c r="D41" s="105"/>
      <c r="E41" s="105"/>
      <c r="F41" s="105"/>
      <c r="G41" s="105"/>
      <c r="H41" s="105"/>
      <c r="I41" s="24" t="s">
        <v>116</v>
      </c>
      <c r="J41" s="54">
        <v>190</v>
      </c>
      <c r="K41" s="16">
        <v>190</v>
      </c>
      <c r="L41" s="64">
        <v>5</v>
      </c>
      <c r="M41" s="65">
        <v>3.1174797637278494E-3</v>
      </c>
    </row>
    <row r="42" spans="1:13" ht="37.5" x14ac:dyDescent="0.2">
      <c r="A42" s="95"/>
      <c r="B42" s="95"/>
      <c r="C42" s="95"/>
      <c r="D42" s="105"/>
      <c r="E42" s="105"/>
      <c r="F42" s="105"/>
      <c r="G42" s="105"/>
      <c r="H42" s="105"/>
      <c r="I42" s="24" t="s">
        <v>151</v>
      </c>
      <c r="J42" s="54">
        <v>2500</v>
      </c>
      <c r="K42" s="16">
        <v>2400</v>
      </c>
      <c r="L42" s="64">
        <v>4.5999999999999996</v>
      </c>
      <c r="M42" s="65">
        <v>3.773791292933712E-2</v>
      </c>
    </row>
    <row r="43" spans="1:13" ht="21" x14ac:dyDescent="0.2">
      <c r="A43" s="141"/>
      <c r="B43" s="141"/>
      <c r="C43" s="141"/>
      <c r="D43" s="106"/>
      <c r="E43" s="106"/>
      <c r="F43" s="106"/>
      <c r="G43" s="106"/>
      <c r="H43" s="106"/>
      <c r="I43" s="21" t="s">
        <v>46</v>
      </c>
      <c r="J43" s="25">
        <f>SUM(J27:J42)</f>
        <v>9142</v>
      </c>
      <c r="K43" s="25">
        <f>SUM(K27:K42)</f>
        <v>8903</v>
      </c>
      <c r="L43" s="67"/>
      <c r="M43" s="126"/>
    </row>
    <row r="44" spans="1:13" ht="21" customHeight="1" x14ac:dyDescent="0.2">
      <c r="A44" s="156" t="s">
        <v>4</v>
      </c>
      <c r="B44" s="240" t="s">
        <v>119</v>
      </c>
      <c r="C44" s="236">
        <v>9</v>
      </c>
      <c r="D44" s="134" t="s">
        <v>5</v>
      </c>
      <c r="E44" s="134" t="s">
        <v>5</v>
      </c>
      <c r="F44" s="134" t="s">
        <v>5</v>
      </c>
      <c r="G44" s="134" t="s">
        <v>5</v>
      </c>
      <c r="H44" s="134" t="s">
        <v>5</v>
      </c>
      <c r="I44" s="215" t="s">
        <v>174</v>
      </c>
      <c r="J44" s="216"/>
      <c r="K44" s="217"/>
      <c r="L44" s="150">
        <v>5</v>
      </c>
      <c r="M44" s="153">
        <f>L44*C44/100</f>
        <v>0.45</v>
      </c>
    </row>
    <row r="45" spans="1:13" ht="81.75" customHeight="1" x14ac:dyDescent="0.2">
      <c r="A45" s="157"/>
      <c r="B45" s="241"/>
      <c r="C45" s="238"/>
      <c r="D45" s="132" t="s">
        <v>6</v>
      </c>
      <c r="E45" s="132" t="s">
        <v>7</v>
      </c>
      <c r="F45" s="132" t="s">
        <v>8</v>
      </c>
      <c r="G45" s="132" t="s">
        <v>9</v>
      </c>
      <c r="H45" s="132" t="s">
        <v>10</v>
      </c>
      <c r="I45" s="218"/>
      <c r="J45" s="188"/>
      <c r="K45" s="189"/>
      <c r="L45" s="152"/>
      <c r="M45" s="155"/>
    </row>
    <row r="46" spans="1:13" ht="47.25" customHeight="1" x14ac:dyDescent="0.2">
      <c r="A46" s="157"/>
      <c r="B46" s="156" t="s">
        <v>150</v>
      </c>
      <c r="C46" s="138">
        <v>3</v>
      </c>
      <c r="D46" s="134">
        <v>60</v>
      </c>
      <c r="E46" s="134">
        <v>70</v>
      </c>
      <c r="F46" s="134">
        <v>80</v>
      </c>
      <c r="G46" s="134">
        <v>90</v>
      </c>
      <c r="H46" s="134">
        <v>100</v>
      </c>
      <c r="I46" s="219" t="s">
        <v>155</v>
      </c>
      <c r="J46" s="220"/>
      <c r="K46" s="221"/>
      <c r="L46" s="150">
        <v>4.76</v>
      </c>
      <c r="M46" s="153">
        <f>L46*C46/100</f>
        <v>0.14279999999999998</v>
      </c>
    </row>
    <row r="47" spans="1:13" s="120" customFormat="1" ht="29.1" customHeight="1" x14ac:dyDescent="0.2">
      <c r="A47" s="157"/>
      <c r="B47" s="157"/>
      <c r="C47" s="121"/>
      <c r="D47" s="122"/>
      <c r="E47" s="122"/>
      <c r="F47" s="122"/>
      <c r="G47" s="122"/>
      <c r="H47" s="122"/>
      <c r="I47" s="162" t="s">
        <v>156</v>
      </c>
      <c r="J47" s="163"/>
      <c r="K47" s="164"/>
      <c r="L47" s="151"/>
      <c r="M47" s="154"/>
    </row>
    <row r="48" spans="1:13" s="120" customFormat="1" ht="29.1" customHeight="1" x14ac:dyDescent="0.2">
      <c r="A48" s="157"/>
      <c r="B48" s="157"/>
      <c r="C48" s="121"/>
      <c r="D48" s="122"/>
      <c r="E48" s="122"/>
      <c r="F48" s="122"/>
      <c r="G48" s="122"/>
      <c r="H48" s="122"/>
      <c r="I48" s="162" t="s">
        <v>157</v>
      </c>
      <c r="J48" s="163"/>
      <c r="K48" s="164"/>
      <c r="L48" s="151"/>
      <c r="M48" s="154"/>
    </row>
    <row r="49" spans="1:13" s="120" customFormat="1" ht="46.5" customHeight="1" x14ac:dyDescent="0.2">
      <c r="A49" s="158"/>
      <c r="B49" s="158"/>
      <c r="C49" s="123"/>
      <c r="D49" s="124"/>
      <c r="E49" s="124"/>
      <c r="F49" s="124"/>
      <c r="G49" s="124"/>
      <c r="H49" s="124"/>
      <c r="I49" s="165" t="s">
        <v>158</v>
      </c>
      <c r="J49" s="166"/>
      <c r="K49" s="167"/>
      <c r="L49" s="152"/>
      <c r="M49" s="155"/>
    </row>
    <row r="50" spans="1:13" ht="176.25" customHeight="1" x14ac:dyDescent="0.2">
      <c r="A50" s="119"/>
      <c r="B50" s="141" t="s">
        <v>123</v>
      </c>
      <c r="C50" s="139">
        <v>3</v>
      </c>
      <c r="D50" s="132">
        <v>80</v>
      </c>
      <c r="E50" s="132">
        <v>85</v>
      </c>
      <c r="F50" s="132">
        <v>90</v>
      </c>
      <c r="G50" s="132">
        <v>95</v>
      </c>
      <c r="H50" s="132">
        <v>100</v>
      </c>
      <c r="I50" s="193" t="s">
        <v>175</v>
      </c>
      <c r="J50" s="194"/>
      <c r="K50" s="195"/>
      <c r="L50" s="130">
        <v>5</v>
      </c>
      <c r="M50" s="131">
        <f>L50*C50/100</f>
        <v>0.15</v>
      </c>
    </row>
    <row r="51" spans="1:13" ht="42" x14ac:dyDescent="0.2">
      <c r="A51" s="175" t="s">
        <v>11</v>
      </c>
      <c r="B51" s="136" t="s">
        <v>81</v>
      </c>
      <c r="C51" s="57">
        <v>0</v>
      </c>
      <c r="D51" s="5"/>
      <c r="E51" s="5"/>
      <c r="F51" s="5"/>
      <c r="G51" s="5"/>
      <c r="H51" s="5"/>
      <c r="I51" s="239"/>
      <c r="J51" s="172"/>
      <c r="K51" s="173"/>
      <c r="L51" s="72"/>
      <c r="M51" s="72"/>
    </row>
    <row r="52" spans="1:13" ht="84" x14ac:dyDescent="0.2">
      <c r="A52" s="175"/>
      <c r="B52" s="136" t="s">
        <v>66</v>
      </c>
      <c r="C52" s="5">
        <v>3</v>
      </c>
      <c r="D52" s="5">
        <v>50</v>
      </c>
      <c r="E52" s="5">
        <v>55</v>
      </c>
      <c r="F52" s="5">
        <v>60</v>
      </c>
      <c r="G52" s="5">
        <v>65</v>
      </c>
      <c r="H52" s="5">
        <v>70</v>
      </c>
      <c r="I52" s="147" t="s">
        <v>159</v>
      </c>
      <c r="J52" s="148"/>
      <c r="K52" s="149"/>
      <c r="L52" s="68">
        <v>5</v>
      </c>
      <c r="M52" s="66">
        <f>L52*C52/100</f>
        <v>0.15</v>
      </c>
    </row>
    <row r="53" spans="1:13" ht="42" x14ac:dyDescent="0.2">
      <c r="A53" s="175"/>
      <c r="B53" s="136" t="s">
        <v>49</v>
      </c>
      <c r="C53" s="57">
        <v>0</v>
      </c>
      <c r="D53" s="5"/>
      <c r="E53" s="5"/>
      <c r="F53" s="5"/>
      <c r="G53" s="5"/>
      <c r="H53" s="5"/>
      <c r="I53" s="239"/>
      <c r="J53" s="172"/>
      <c r="K53" s="173"/>
      <c r="L53" s="72"/>
      <c r="M53" s="72"/>
    </row>
    <row r="54" spans="1:13" ht="168" x14ac:dyDescent="0.2">
      <c r="A54" s="156" t="s">
        <v>12</v>
      </c>
      <c r="B54" s="136" t="s">
        <v>13</v>
      </c>
      <c r="C54" s="57">
        <v>0</v>
      </c>
      <c r="D54" s="5"/>
      <c r="E54" s="5"/>
      <c r="F54" s="5"/>
      <c r="G54" s="5"/>
      <c r="H54" s="5"/>
      <c r="I54" s="172"/>
      <c r="J54" s="172"/>
      <c r="K54" s="173"/>
      <c r="L54" s="72"/>
      <c r="M54" s="72"/>
    </row>
    <row r="55" spans="1:13" ht="63" x14ac:dyDescent="0.2">
      <c r="A55" s="157"/>
      <c r="B55" s="136" t="s">
        <v>15</v>
      </c>
      <c r="C55" s="57">
        <v>0</v>
      </c>
      <c r="D55" s="136"/>
      <c r="E55" s="136"/>
      <c r="F55" s="136"/>
      <c r="G55" s="136"/>
      <c r="H55" s="136"/>
      <c r="I55" s="172"/>
      <c r="J55" s="172"/>
      <c r="K55" s="173"/>
      <c r="L55" s="72"/>
      <c r="M55" s="72"/>
    </row>
    <row r="56" spans="1:13" ht="84" x14ac:dyDescent="0.2">
      <c r="A56" s="158"/>
      <c r="B56" s="136" t="s">
        <v>16</v>
      </c>
      <c r="C56" s="57">
        <v>0</v>
      </c>
      <c r="D56" s="5"/>
      <c r="E56" s="5"/>
      <c r="F56" s="5"/>
      <c r="G56" s="5"/>
      <c r="H56" s="5"/>
      <c r="I56" s="172"/>
      <c r="J56" s="172"/>
      <c r="K56" s="173"/>
      <c r="L56" s="72"/>
      <c r="M56" s="72"/>
    </row>
    <row r="57" spans="1:13" ht="63" x14ac:dyDescent="0.2">
      <c r="A57" s="175" t="s">
        <v>17</v>
      </c>
      <c r="B57" s="136" t="s">
        <v>88</v>
      </c>
      <c r="C57" s="5">
        <v>9</v>
      </c>
      <c r="D57" s="5">
        <v>0.245</v>
      </c>
      <c r="E57" s="5">
        <v>0.19500000000000001</v>
      </c>
      <c r="F57" s="5">
        <v>0.14499999999999999</v>
      </c>
      <c r="G57" s="5">
        <v>9.5000000000000001E-2</v>
      </c>
      <c r="H57" s="5">
        <v>4.4999999999999998E-2</v>
      </c>
      <c r="I57" s="186" t="s">
        <v>140</v>
      </c>
      <c r="J57" s="186"/>
      <c r="K57" s="187"/>
      <c r="L57" s="68">
        <v>5</v>
      </c>
      <c r="M57" s="66">
        <f>L57*C57/100</f>
        <v>0.45</v>
      </c>
    </row>
    <row r="58" spans="1:13" ht="42" x14ac:dyDescent="0.2">
      <c r="A58" s="175"/>
      <c r="B58" s="136" t="s">
        <v>83</v>
      </c>
      <c r="C58" s="58">
        <v>0</v>
      </c>
      <c r="D58" s="5"/>
      <c r="E58" s="5"/>
      <c r="F58" s="5"/>
      <c r="G58" s="5"/>
      <c r="H58" s="5"/>
      <c r="I58" s="172"/>
      <c r="J58" s="172"/>
      <c r="K58" s="173"/>
      <c r="L58" s="72"/>
      <c r="M58" s="72"/>
    </row>
    <row r="59" spans="1:13" ht="126" x14ac:dyDescent="0.2">
      <c r="A59" s="175" t="s">
        <v>18</v>
      </c>
      <c r="B59" s="136" t="s">
        <v>19</v>
      </c>
      <c r="C59" s="58">
        <v>0</v>
      </c>
      <c r="D59" s="5"/>
      <c r="E59" s="5"/>
      <c r="F59" s="5"/>
      <c r="G59" s="5"/>
      <c r="H59" s="5"/>
      <c r="I59" s="172"/>
      <c r="J59" s="172"/>
      <c r="K59" s="173"/>
      <c r="L59" s="72"/>
      <c r="M59" s="72"/>
    </row>
    <row r="60" spans="1:13" ht="84" x14ac:dyDescent="0.2">
      <c r="A60" s="175"/>
      <c r="B60" s="136" t="s">
        <v>50</v>
      </c>
      <c r="C60" s="58">
        <v>0</v>
      </c>
      <c r="D60" s="5"/>
      <c r="E60" s="5"/>
      <c r="F60" s="5"/>
      <c r="G60" s="5"/>
      <c r="H60" s="5"/>
      <c r="I60" s="172"/>
      <c r="J60" s="172"/>
      <c r="K60" s="173"/>
      <c r="L60" s="72"/>
      <c r="M60" s="72"/>
    </row>
    <row r="61" spans="1:13" ht="120" customHeight="1" x14ac:dyDescent="0.2">
      <c r="A61" s="175" t="s">
        <v>20</v>
      </c>
      <c r="B61" s="136" t="s">
        <v>86</v>
      </c>
      <c r="C61" s="58">
        <v>0</v>
      </c>
      <c r="D61" s="5"/>
      <c r="E61" s="5"/>
      <c r="F61" s="5"/>
      <c r="G61" s="5"/>
      <c r="H61" s="5"/>
      <c r="I61" s="172"/>
      <c r="J61" s="172"/>
      <c r="K61" s="173"/>
      <c r="L61" s="72"/>
      <c r="M61" s="72"/>
    </row>
    <row r="62" spans="1:13" ht="207.75" customHeight="1" x14ac:dyDescent="0.2">
      <c r="A62" s="175"/>
      <c r="B62" s="136" t="s">
        <v>84</v>
      </c>
      <c r="C62" s="58">
        <v>0</v>
      </c>
      <c r="D62" s="5"/>
      <c r="E62" s="5"/>
      <c r="F62" s="5"/>
      <c r="G62" s="5"/>
      <c r="H62" s="5"/>
      <c r="I62" s="172"/>
      <c r="J62" s="172"/>
      <c r="K62" s="173"/>
      <c r="L62" s="72"/>
      <c r="M62" s="72"/>
    </row>
    <row r="63" spans="1:13" ht="42" x14ac:dyDescent="0.2">
      <c r="A63" s="156" t="s">
        <v>21</v>
      </c>
      <c r="B63" s="136" t="s">
        <v>85</v>
      </c>
      <c r="C63" s="58">
        <v>0</v>
      </c>
      <c r="D63" s="5"/>
      <c r="E63" s="5"/>
      <c r="F63" s="5"/>
      <c r="G63" s="5"/>
      <c r="H63" s="5"/>
      <c r="I63" s="172"/>
      <c r="J63" s="172"/>
      <c r="K63" s="173"/>
      <c r="L63" s="72"/>
      <c r="M63" s="72"/>
    </row>
    <row r="64" spans="1:13" ht="63" x14ac:dyDescent="0.2">
      <c r="A64" s="158"/>
      <c r="B64" s="136" t="s">
        <v>124</v>
      </c>
      <c r="C64" s="6">
        <v>3</v>
      </c>
      <c r="D64" s="5">
        <v>96</v>
      </c>
      <c r="E64" s="5">
        <v>97</v>
      </c>
      <c r="F64" s="5">
        <v>98</v>
      </c>
      <c r="G64" s="5">
        <v>99</v>
      </c>
      <c r="H64" s="5">
        <v>100</v>
      </c>
      <c r="I64" s="147" t="s">
        <v>176</v>
      </c>
      <c r="J64" s="148"/>
      <c r="K64" s="149"/>
      <c r="L64" s="68">
        <v>1</v>
      </c>
      <c r="M64" s="66">
        <f>L64*C64/100</f>
        <v>0.03</v>
      </c>
    </row>
    <row r="65" spans="1:13" ht="78.75" customHeight="1" x14ac:dyDescent="0.2">
      <c r="A65" s="175" t="s">
        <v>22</v>
      </c>
      <c r="B65" s="136" t="s">
        <v>148</v>
      </c>
      <c r="C65" s="5">
        <v>9</v>
      </c>
      <c r="D65" s="5" t="s">
        <v>23</v>
      </c>
      <c r="E65" s="5" t="s">
        <v>14</v>
      </c>
      <c r="F65" s="5" t="s">
        <v>14</v>
      </c>
      <c r="G65" s="5" t="s">
        <v>14</v>
      </c>
      <c r="H65" s="5" t="s">
        <v>24</v>
      </c>
      <c r="I65" s="148" t="s">
        <v>138</v>
      </c>
      <c r="J65" s="148"/>
      <c r="K65" s="149"/>
      <c r="L65" s="68">
        <v>5</v>
      </c>
      <c r="M65" s="66">
        <f>L65*C65/100</f>
        <v>0.45</v>
      </c>
    </row>
    <row r="66" spans="1:13" ht="73.5" customHeight="1" x14ac:dyDescent="0.2">
      <c r="A66" s="175"/>
      <c r="B66" s="136" t="s">
        <v>149</v>
      </c>
      <c r="C66" s="6">
        <v>3</v>
      </c>
      <c r="D66" s="5" t="s">
        <v>23</v>
      </c>
      <c r="E66" s="5" t="s">
        <v>14</v>
      </c>
      <c r="F66" s="5" t="s">
        <v>14</v>
      </c>
      <c r="G66" s="5" t="s">
        <v>14</v>
      </c>
      <c r="H66" s="5" t="s">
        <v>24</v>
      </c>
      <c r="I66" s="148" t="s">
        <v>139</v>
      </c>
      <c r="J66" s="148"/>
      <c r="K66" s="149"/>
      <c r="L66" s="68">
        <v>5</v>
      </c>
      <c r="M66" s="66">
        <f>L66*C66/100</f>
        <v>0.15</v>
      </c>
    </row>
    <row r="67" spans="1:13" ht="75" customHeight="1" x14ac:dyDescent="0.2">
      <c r="A67" s="136" t="s">
        <v>25</v>
      </c>
      <c r="B67" s="136" t="s">
        <v>80</v>
      </c>
      <c r="C67" s="58">
        <v>0</v>
      </c>
      <c r="D67" s="5"/>
      <c r="E67" s="5"/>
      <c r="F67" s="5"/>
      <c r="G67" s="5"/>
      <c r="H67" s="5"/>
      <c r="I67" s="172"/>
      <c r="J67" s="172"/>
      <c r="K67" s="173"/>
      <c r="L67" s="72"/>
      <c r="M67" s="72"/>
    </row>
    <row r="68" spans="1:13" ht="21" x14ac:dyDescent="0.2">
      <c r="A68" s="174" t="s">
        <v>26</v>
      </c>
      <c r="B68" s="174"/>
      <c r="C68" s="43">
        <f>SUM(C69:C129)</f>
        <v>42</v>
      </c>
      <c r="D68" s="33"/>
      <c r="E68" s="33"/>
      <c r="F68" s="33"/>
      <c r="G68" s="33"/>
      <c r="H68" s="33"/>
      <c r="I68" s="203"/>
      <c r="J68" s="203"/>
      <c r="K68" s="204"/>
      <c r="L68" s="31"/>
      <c r="M68" s="48"/>
    </row>
    <row r="69" spans="1:13" ht="84" x14ac:dyDescent="0.2">
      <c r="A69" s="156" t="s">
        <v>34</v>
      </c>
      <c r="B69" s="136" t="s">
        <v>82</v>
      </c>
      <c r="C69" s="57">
        <v>0</v>
      </c>
      <c r="D69" s="5"/>
      <c r="E69" s="5"/>
      <c r="F69" s="5"/>
      <c r="G69" s="5"/>
      <c r="H69" s="5"/>
      <c r="I69" s="172"/>
      <c r="J69" s="172"/>
      <c r="K69" s="173"/>
      <c r="L69" s="72"/>
      <c r="M69" s="72"/>
    </row>
    <row r="70" spans="1:13" ht="84" x14ac:dyDescent="0.2">
      <c r="A70" s="158"/>
      <c r="B70" s="32" t="s">
        <v>79</v>
      </c>
      <c r="C70" s="58">
        <v>0</v>
      </c>
      <c r="D70" s="5"/>
      <c r="E70" s="5"/>
      <c r="F70" s="5"/>
      <c r="G70" s="5"/>
      <c r="H70" s="5"/>
      <c r="I70" s="172"/>
      <c r="J70" s="172"/>
      <c r="K70" s="173"/>
      <c r="L70" s="72"/>
      <c r="M70" s="72"/>
    </row>
    <row r="71" spans="1:13" ht="63" x14ac:dyDescent="0.2">
      <c r="A71" s="136" t="s">
        <v>51</v>
      </c>
      <c r="B71" s="136" t="s">
        <v>89</v>
      </c>
      <c r="C71" s="6">
        <v>3</v>
      </c>
      <c r="D71" s="5">
        <v>65</v>
      </c>
      <c r="E71" s="5">
        <v>70</v>
      </c>
      <c r="F71" s="5">
        <v>75</v>
      </c>
      <c r="G71" s="5">
        <v>80</v>
      </c>
      <c r="H71" s="5">
        <v>85</v>
      </c>
      <c r="I71" s="186" t="s">
        <v>133</v>
      </c>
      <c r="J71" s="186"/>
      <c r="K71" s="187"/>
      <c r="L71" s="68">
        <v>1</v>
      </c>
      <c r="M71" s="66">
        <f>L71*C71/100</f>
        <v>0.03</v>
      </c>
    </row>
    <row r="72" spans="1:13" ht="69" customHeight="1" x14ac:dyDescent="0.2">
      <c r="A72" s="136" t="s">
        <v>27</v>
      </c>
      <c r="B72" s="136" t="s">
        <v>125</v>
      </c>
      <c r="C72" s="5">
        <v>3</v>
      </c>
      <c r="D72" s="5">
        <v>90</v>
      </c>
      <c r="E72" s="5">
        <v>92.5</v>
      </c>
      <c r="F72" s="5">
        <v>95</v>
      </c>
      <c r="G72" s="5">
        <v>97.5</v>
      </c>
      <c r="H72" s="5">
        <v>100</v>
      </c>
      <c r="I72" s="148" t="s">
        <v>153</v>
      </c>
      <c r="J72" s="148"/>
      <c r="K72" s="149"/>
      <c r="L72" s="68">
        <v>5</v>
      </c>
      <c r="M72" s="66">
        <f>L72*C72/100</f>
        <v>0.15</v>
      </c>
    </row>
    <row r="73" spans="1:13" ht="21" customHeight="1" x14ac:dyDescent="0.35">
      <c r="A73" s="159" t="s">
        <v>28</v>
      </c>
      <c r="B73" s="156" t="s">
        <v>120</v>
      </c>
      <c r="C73" s="176">
        <v>3</v>
      </c>
      <c r="D73" s="176">
        <v>50</v>
      </c>
      <c r="E73" s="176">
        <v>75</v>
      </c>
      <c r="F73" s="176">
        <v>100</v>
      </c>
      <c r="G73" s="177" t="s">
        <v>52</v>
      </c>
      <c r="H73" s="177" t="s">
        <v>53</v>
      </c>
      <c r="I73" s="113" t="s">
        <v>164</v>
      </c>
      <c r="J73" s="79"/>
      <c r="K73" s="80"/>
      <c r="L73" s="207">
        <v>4.42</v>
      </c>
      <c r="M73" s="207">
        <f>L73*C73/100</f>
        <v>0.1326</v>
      </c>
    </row>
    <row r="74" spans="1:13" ht="21" x14ac:dyDescent="0.35">
      <c r="A74" s="160"/>
      <c r="B74" s="157"/>
      <c r="C74" s="168"/>
      <c r="D74" s="168"/>
      <c r="E74" s="168"/>
      <c r="F74" s="168"/>
      <c r="G74" s="170"/>
      <c r="H74" s="170"/>
      <c r="I74" s="114" t="s">
        <v>165</v>
      </c>
      <c r="J74" s="83"/>
      <c r="K74" s="84"/>
      <c r="L74" s="205"/>
      <c r="M74" s="205"/>
    </row>
    <row r="75" spans="1:13" ht="18.75" customHeight="1" x14ac:dyDescent="0.2">
      <c r="A75" s="160"/>
      <c r="B75" s="157"/>
      <c r="C75" s="168"/>
      <c r="D75" s="168"/>
      <c r="E75" s="168"/>
      <c r="F75" s="168"/>
      <c r="G75" s="170"/>
      <c r="H75" s="170"/>
      <c r="I75" s="82"/>
      <c r="J75" s="83"/>
      <c r="K75" s="84"/>
      <c r="L75" s="205"/>
      <c r="M75" s="205"/>
    </row>
    <row r="76" spans="1:13" ht="44.25" customHeight="1" x14ac:dyDescent="0.2">
      <c r="A76" s="160"/>
      <c r="B76" s="158"/>
      <c r="C76" s="169"/>
      <c r="D76" s="169"/>
      <c r="E76" s="169"/>
      <c r="F76" s="169"/>
      <c r="G76" s="171"/>
      <c r="H76" s="171"/>
      <c r="I76" s="81"/>
      <c r="J76" s="91"/>
      <c r="K76" s="92"/>
      <c r="L76" s="206"/>
      <c r="M76" s="206"/>
    </row>
    <row r="77" spans="1:13" ht="21" customHeight="1" x14ac:dyDescent="0.35">
      <c r="A77" s="160"/>
      <c r="B77" s="157" t="s">
        <v>121</v>
      </c>
      <c r="C77" s="168">
        <v>3</v>
      </c>
      <c r="D77" s="168">
        <v>50</v>
      </c>
      <c r="E77" s="168">
        <v>75</v>
      </c>
      <c r="F77" s="168">
        <v>100</v>
      </c>
      <c r="G77" s="170" t="s">
        <v>52</v>
      </c>
      <c r="H77" s="170" t="s">
        <v>53</v>
      </c>
      <c r="I77" s="114" t="s">
        <v>166</v>
      </c>
      <c r="J77" s="111"/>
      <c r="K77" s="112"/>
      <c r="L77" s="205">
        <v>4.3499999999999996</v>
      </c>
      <c r="M77" s="205">
        <f>L77*C77/100</f>
        <v>0.13049999999999998</v>
      </c>
    </row>
    <row r="78" spans="1:13" ht="21" x14ac:dyDescent="0.35">
      <c r="A78" s="160"/>
      <c r="B78" s="157"/>
      <c r="C78" s="168"/>
      <c r="D78" s="168"/>
      <c r="E78" s="168"/>
      <c r="F78" s="168"/>
      <c r="G78" s="170"/>
      <c r="H78" s="170"/>
      <c r="I78" s="114" t="s">
        <v>167</v>
      </c>
      <c r="J78" s="83"/>
      <c r="K78" s="84"/>
      <c r="L78" s="205"/>
      <c r="M78" s="205"/>
    </row>
    <row r="79" spans="1:13" ht="18.75" customHeight="1" x14ac:dyDescent="0.2">
      <c r="A79" s="160"/>
      <c r="B79" s="157"/>
      <c r="C79" s="168"/>
      <c r="D79" s="168"/>
      <c r="E79" s="168"/>
      <c r="F79" s="168"/>
      <c r="G79" s="170"/>
      <c r="H79" s="170"/>
      <c r="I79" s="82"/>
      <c r="J79" s="83"/>
      <c r="K79" s="84"/>
      <c r="L79" s="205"/>
      <c r="M79" s="205"/>
    </row>
    <row r="80" spans="1:13" ht="31.5" customHeight="1" x14ac:dyDescent="0.2">
      <c r="A80" s="160"/>
      <c r="B80" s="158"/>
      <c r="C80" s="169"/>
      <c r="D80" s="169"/>
      <c r="E80" s="169"/>
      <c r="F80" s="169"/>
      <c r="G80" s="171"/>
      <c r="H80" s="171"/>
      <c r="I80" s="81"/>
      <c r="J80" s="91"/>
      <c r="K80" s="92"/>
      <c r="L80" s="206"/>
      <c r="M80" s="206"/>
    </row>
    <row r="81" spans="1:13" ht="21" customHeight="1" x14ac:dyDescent="0.35">
      <c r="A81" s="160"/>
      <c r="B81" s="156" t="s">
        <v>122</v>
      </c>
      <c r="C81" s="176">
        <v>3</v>
      </c>
      <c r="D81" s="176">
        <v>50</v>
      </c>
      <c r="E81" s="176">
        <v>75</v>
      </c>
      <c r="F81" s="176">
        <v>100</v>
      </c>
      <c r="G81" s="177" t="s">
        <v>52</v>
      </c>
      <c r="H81" s="177" t="s">
        <v>53</v>
      </c>
      <c r="I81" s="210" t="s">
        <v>168</v>
      </c>
      <c r="J81" s="211"/>
      <c r="K81" s="212"/>
      <c r="L81" s="207">
        <v>4.2300000000000004</v>
      </c>
      <c r="M81" s="207">
        <f>L81*C81/100</f>
        <v>0.12690000000000001</v>
      </c>
    </row>
    <row r="82" spans="1:13" ht="21" x14ac:dyDescent="0.35">
      <c r="A82" s="160"/>
      <c r="B82" s="157"/>
      <c r="C82" s="168"/>
      <c r="D82" s="168"/>
      <c r="E82" s="168"/>
      <c r="F82" s="168"/>
      <c r="G82" s="170"/>
      <c r="H82" s="170"/>
      <c r="I82" s="114" t="s">
        <v>169</v>
      </c>
      <c r="J82" s="86"/>
      <c r="K82" s="87"/>
      <c r="L82" s="205"/>
      <c r="M82" s="205"/>
    </row>
    <row r="83" spans="1:13" ht="18.75" customHeight="1" x14ac:dyDescent="0.2">
      <c r="A83" s="160"/>
      <c r="B83" s="157"/>
      <c r="C83" s="168"/>
      <c r="D83" s="168"/>
      <c r="E83" s="168"/>
      <c r="F83" s="168"/>
      <c r="G83" s="170"/>
      <c r="H83" s="170"/>
      <c r="I83" s="85"/>
      <c r="J83" s="86"/>
      <c r="K83" s="87"/>
      <c r="L83" s="205"/>
      <c r="M83" s="205"/>
    </row>
    <row r="84" spans="1:13" ht="30.75" customHeight="1" x14ac:dyDescent="0.2">
      <c r="A84" s="160"/>
      <c r="B84" s="158"/>
      <c r="C84" s="169"/>
      <c r="D84" s="169"/>
      <c r="E84" s="169"/>
      <c r="F84" s="169"/>
      <c r="G84" s="171"/>
      <c r="H84" s="171"/>
      <c r="I84" s="88"/>
      <c r="J84" s="89"/>
      <c r="K84" s="90"/>
      <c r="L84" s="206"/>
      <c r="M84" s="206"/>
    </row>
    <row r="85" spans="1:13" ht="42" x14ac:dyDescent="0.2">
      <c r="A85" s="161"/>
      <c r="B85" s="136" t="s">
        <v>87</v>
      </c>
      <c r="C85" s="57">
        <v>0</v>
      </c>
      <c r="D85" s="5"/>
      <c r="E85" s="5"/>
      <c r="F85" s="5"/>
      <c r="G85" s="26"/>
      <c r="H85" s="26"/>
      <c r="I85" s="172"/>
      <c r="J85" s="172"/>
      <c r="K85" s="173"/>
      <c r="L85" s="72"/>
      <c r="M85" s="72"/>
    </row>
    <row r="86" spans="1:13" ht="44.25" customHeight="1" x14ac:dyDescent="0.2">
      <c r="A86" s="96" t="s">
        <v>35</v>
      </c>
      <c r="B86" s="51" t="s">
        <v>65</v>
      </c>
      <c r="C86" s="52"/>
      <c r="D86" s="52"/>
      <c r="E86" s="52"/>
      <c r="F86" s="52"/>
      <c r="G86" s="52"/>
      <c r="H86" s="52"/>
      <c r="I86" s="178"/>
      <c r="J86" s="179"/>
      <c r="K86" s="179"/>
      <c r="L86" s="137"/>
      <c r="M86" s="137"/>
    </row>
    <row r="87" spans="1:13" ht="63" x14ac:dyDescent="0.2">
      <c r="A87" s="97"/>
      <c r="B87" s="53" t="s">
        <v>90</v>
      </c>
      <c r="C87" s="59">
        <v>0</v>
      </c>
      <c r="D87" s="135"/>
      <c r="E87" s="135"/>
      <c r="F87" s="135"/>
      <c r="G87" s="135"/>
      <c r="H87" s="135"/>
      <c r="I87" s="182"/>
      <c r="J87" s="183"/>
      <c r="K87" s="184"/>
      <c r="L87" s="74"/>
      <c r="M87" s="74"/>
    </row>
    <row r="88" spans="1:13" ht="208.5" customHeight="1" x14ac:dyDescent="0.2">
      <c r="A88" s="98"/>
      <c r="B88" s="52" t="s">
        <v>92</v>
      </c>
      <c r="C88" s="57">
        <v>0</v>
      </c>
      <c r="D88" s="5">
        <v>60</v>
      </c>
      <c r="E88" s="5">
        <v>70</v>
      </c>
      <c r="F88" s="5">
        <v>80</v>
      </c>
      <c r="G88" s="5">
        <v>90</v>
      </c>
      <c r="H88" s="5">
        <v>100</v>
      </c>
      <c r="I88" s="180"/>
      <c r="J88" s="181"/>
      <c r="K88" s="181"/>
      <c r="L88" s="72"/>
      <c r="M88" s="72"/>
    </row>
    <row r="89" spans="1:13" ht="42" customHeight="1" x14ac:dyDescent="0.2">
      <c r="A89" s="97"/>
      <c r="B89" s="185" t="s">
        <v>126</v>
      </c>
      <c r="C89" s="95">
        <v>3</v>
      </c>
      <c r="D89" s="95">
        <v>60</v>
      </c>
      <c r="E89" s="95">
        <v>70</v>
      </c>
      <c r="F89" s="95">
        <v>80</v>
      </c>
      <c r="G89" s="95">
        <v>90</v>
      </c>
      <c r="H89" s="95">
        <v>100</v>
      </c>
      <c r="I89" s="190" t="s">
        <v>170</v>
      </c>
      <c r="J89" s="191"/>
      <c r="K89" s="191"/>
      <c r="L89" s="102">
        <v>4.67</v>
      </c>
      <c r="M89" s="127">
        <f>L89*C89/100</f>
        <v>0.1401</v>
      </c>
    </row>
    <row r="90" spans="1:13" ht="84" customHeight="1" x14ac:dyDescent="0.2">
      <c r="A90" s="97"/>
      <c r="B90" s="185"/>
      <c r="C90" s="95"/>
      <c r="D90" s="95"/>
      <c r="E90" s="95"/>
      <c r="F90" s="95"/>
      <c r="G90" s="95"/>
      <c r="H90" s="95"/>
      <c r="I90" s="7" t="s">
        <v>43</v>
      </c>
      <c r="J90" s="8" t="s">
        <v>47</v>
      </c>
      <c r="K90" s="10" t="s">
        <v>48</v>
      </c>
      <c r="L90" s="78"/>
      <c r="M90" s="77"/>
    </row>
    <row r="91" spans="1:13" ht="37.5" customHeight="1" x14ac:dyDescent="0.2">
      <c r="A91" s="97"/>
      <c r="B91" s="185"/>
      <c r="C91" s="95"/>
      <c r="D91" s="95"/>
      <c r="E91" s="95"/>
      <c r="F91" s="95"/>
      <c r="G91" s="95"/>
      <c r="H91" s="95"/>
      <c r="I91" s="24" t="s">
        <v>102</v>
      </c>
      <c r="J91" s="11">
        <v>0.11817670230725942</v>
      </c>
      <c r="K91" s="12">
        <v>100</v>
      </c>
      <c r="L91" s="64">
        <v>5</v>
      </c>
      <c r="M91" s="65">
        <f>J91*L91/100</f>
        <v>5.9088351153629712E-3</v>
      </c>
    </row>
    <row r="92" spans="1:13" ht="37.5" x14ac:dyDescent="0.2">
      <c r="A92" s="97"/>
      <c r="B92" s="115"/>
      <c r="C92" s="95"/>
      <c r="D92" s="95"/>
      <c r="E92" s="95"/>
      <c r="F92" s="95"/>
      <c r="G92" s="95"/>
      <c r="H92" s="95"/>
      <c r="I92" s="24" t="s">
        <v>103</v>
      </c>
      <c r="J92" s="55">
        <v>0.13505908835115363</v>
      </c>
      <c r="K92" s="12">
        <v>100</v>
      </c>
      <c r="L92" s="64">
        <v>5</v>
      </c>
      <c r="M92" s="65">
        <f t="shared" ref="M92:M107" si="1">J92*L92/100</f>
        <v>6.7529544175576814E-3</v>
      </c>
    </row>
    <row r="93" spans="1:13" ht="37.5" x14ac:dyDescent="0.2">
      <c r="A93" s="97"/>
      <c r="B93" s="115"/>
      <c r="C93" s="95"/>
      <c r="D93" s="95"/>
      <c r="E93" s="95"/>
      <c r="F93" s="95"/>
      <c r="G93" s="95"/>
      <c r="H93" s="95"/>
      <c r="I93" s="14" t="s">
        <v>104</v>
      </c>
      <c r="J93" s="11">
        <v>0.16713562183455261</v>
      </c>
      <c r="K93" s="129">
        <v>100</v>
      </c>
      <c r="L93" s="64">
        <v>5</v>
      </c>
      <c r="M93" s="65">
        <f t="shared" si="1"/>
        <v>8.3567810917276296E-3</v>
      </c>
    </row>
    <row r="94" spans="1:13" ht="56.25" x14ac:dyDescent="0.2">
      <c r="A94" s="97"/>
      <c r="B94" s="115"/>
      <c r="C94" s="95"/>
      <c r="D94" s="95"/>
      <c r="E94" s="95"/>
      <c r="F94" s="95"/>
      <c r="G94" s="95"/>
      <c r="H94" s="95"/>
      <c r="I94" s="107" t="s">
        <v>105</v>
      </c>
      <c r="J94" s="117">
        <v>0.16882386043894204</v>
      </c>
      <c r="K94" s="101">
        <v>100</v>
      </c>
      <c r="L94" s="102">
        <v>5</v>
      </c>
      <c r="M94" s="103">
        <f t="shared" si="1"/>
        <v>8.4411930219471017E-3</v>
      </c>
    </row>
    <row r="95" spans="1:13" ht="37.5" x14ac:dyDescent="0.2">
      <c r="A95" s="97"/>
      <c r="B95" s="115"/>
      <c r="C95" s="95"/>
      <c r="D95" s="95"/>
      <c r="E95" s="95"/>
      <c r="F95" s="95"/>
      <c r="G95" s="95"/>
      <c r="H95" s="95"/>
      <c r="I95" s="24" t="s">
        <v>106</v>
      </c>
      <c r="J95" s="55">
        <v>0.20258863252673046</v>
      </c>
      <c r="K95" s="12">
        <v>98</v>
      </c>
      <c r="L95" s="64">
        <v>4.8</v>
      </c>
      <c r="M95" s="65">
        <f t="shared" si="1"/>
        <v>9.7242543612830606E-3</v>
      </c>
    </row>
    <row r="96" spans="1:13" ht="37.5" x14ac:dyDescent="0.2">
      <c r="A96" s="97"/>
      <c r="B96" s="115"/>
      <c r="C96" s="95"/>
      <c r="D96" s="95"/>
      <c r="E96" s="95"/>
      <c r="F96" s="95"/>
      <c r="G96" s="95"/>
      <c r="H96" s="95"/>
      <c r="I96" s="24" t="s">
        <v>107</v>
      </c>
      <c r="J96" s="55">
        <v>0.20258863252673046</v>
      </c>
      <c r="K96" s="12">
        <v>100</v>
      </c>
      <c r="L96" s="64">
        <v>5</v>
      </c>
      <c r="M96" s="65">
        <f t="shared" si="1"/>
        <v>1.0129431626336522E-2</v>
      </c>
    </row>
    <row r="97" spans="1:13" ht="56.25" x14ac:dyDescent="0.2">
      <c r="A97" s="97"/>
      <c r="B97" s="115"/>
      <c r="C97" s="95"/>
      <c r="D97" s="95"/>
      <c r="E97" s="95"/>
      <c r="F97" s="95"/>
      <c r="G97" s="95"/>
      <c r="H97" s="95"/>
      <c r="I97" s="24" t="s">
        <v>108</v>
      </c>
      <c r="J97" s="55">
        <v>0.16882386043894204</v>
      </c>
      <c r="K97" s="12">
        <v>99</v>
      </c>
      <c r="L97" s="64">
        <v>4.9000000000000004</v>
      </c>
      <c r="M97" s="65">
        <f t="shared" si="1"/>
        <v>8.2723691615081609E-3</v>
      </c>
    </row>
    <row r="98" spans="1:13" ht="56.25" x14ac:dyDescent="0.2">
      <c r="A98" s="97"/>
      <c r="B98" s="115"/>
      <c r="C98" s="95"/>
      <c r="D98" s="95"/>
      <c r="E98" s="95"/>
      <c r="F98" s="95"/>
      <c r="G98" s="95"/>
      <c r="H98" s="95"/>
      <c r="I98" s="24" t="s">
        <v>109</v>
      </c>
      <c r="J98" s="55">
        <v>0.18570624648283623</v>
      </c>
      <c r="K98" s="12">
        <v>99</v>
      </c>
      <c r="L98" s="64">
        <v>4.9000000000000004</v>
      </c>
      <c r="M98" s="65">
        <f t="shared" si="1"/>
        <v>9.0996060776589761E-3</v>
      </c>
    </row>
    <row r="99" spans="1:13" ht="37.5" x14ac:dyDescent="0.2">
      <c r="A99" s="97"/>
      <c r="B99" s="115"/>
      <c r="C99" s="95"/>
      <c r="D99" s="95"/>
      <c r="E99" s="95"/>
      <c r="F99" s="95"/>
      <c r="G99" s="95"/>
      <c r="H99" s="95"/>
      <c r="I99" s="24" t="s">
        <v>110</v>
      </c>
      <c r="J99" s="55">
        <v>0.25323579065841306</v>
      </c>
      <c r="K99" s="12">
        <v>90</v>
      </c>
      <c r="L99" s="64">
        <v>4</v>
      </c>
      <c r="M99" s="65">
        <f t="shared" si="1"/>
        <v>1.0129431626336522E-2</v>
      </c>
    </row>
    <row r="100" spans="1:13" ht="56.25" x14ac:dyDescent="0.2">
      <c r="A100" s="97"/>
      <c r="B100" s="115"/>
      <c r="C100" s="95"/>
      <c r="D100" s="95"/>
      <c r="E100" s="95"/>
      <c r="F100" s="95"/>
      <c r="G100" s="95"/>
      <c r="H100" s="95"/>
      <c r="I100" s="24" t="s">
        <v>111</v>
      </c>
      <c r="J100" s="55">
        <v>0.15194147439504782</v>
      </c>
      <c r="K100" s="12">
        <v>98</v>
      </c>
      <c r="L100" s="64">
        <v>4.8</v>
      </c>
      <c r="M100" s="65">
        <f t="shared" si="1"/>
        <v>7.2931907709622955E-3</v>
      </c>
    </row>
    <row r="101" spans="1:13" ht="56.25" x14ac:dyDescent="0.2">
      <c r="A101" s="98"/>
      <c r="B101" s="116"/>
      <c r="C101" s="143"/>
      <c r="D101" s="143"/>
      <c r="E101" s="143"/>
      <c r="F101" s="143"/>
      <c r="G101" s="143"/>
      <c r="H101" s="143"/>
      <c r="I101" s="110" t="s">
        <v>112</v>
      </c>
      <c r="J101" s="18">
        <v>0.1654473832301632</v>
      </c>
      <c r="K101" s="19">
        <v>95</v>
      </c>
      <c r="L101" s="67">
        <v>4.5</v>
      </c>
      <c r="M101" s="94">
        <f t="shared" si="1"/>
        <v>7.445132245357344E-3</v>
      </c>
    </row>
    <row r="102" spans="1:13" ht="56.25" x14ac:dyDescent="0.2">
      <c r="A102" s="97"/>
      <c r="B102" s="115"/>
      <c r="C102" s="95"/>
      <c r="D102" s="95"/>
      <c r="E102" s="95"/>
      <c r="F102" s="95"/>
      <c r="G102" s="95"/>
      <c r="H102" s="95"/>
      <c r="I102" s="107" t="s">
        <v>113</v>
      </c>
      <c r="J102" s="117">
        <v>0.15194147439504782</v>
      </c>
      <c r="K102" s="101">
        <v>89</v>
      </c>
      <c r="L102" s="102">
        <v>3.9</v>
      </c>
      <c r="M102" s="103">
        <f t="shared" si="1"/>
        <v>5.9257175014068653E-3</v>
      </c>
    </row>
    <row r="103" spans="1:13" ht="56.25" x14ac:dyDescent="0.2">
      <c r="A103" s="97"/>
      <c r="B103" s="115"/>
      <c r="C103" s="95"/>
      <c r="D103" s="95"/>
      <c r="E103" s="95"/>
      <c r="F103" s="95"/>
      <c r="G103" s="95"/>
      <c r="H103" s="95"/>
      <c r="I103" s="24" t="s">
        <v>114</v>
      </c>
      <c r="J103" s="55">
        <v>0.15194147439504782</v>
      </c>
      <c r="K103" s="12">
        <v>87</v>
      </c>
      <c r="L103" s="64">
        <v>3.7</v>
      </c>
      <c r="M103" s="65">
        <f>J103*L103/100</f>
        <v>5.6218345526167701E-3</v>
      </c>
    </row>
    <row r="104" spans="1:13" ht="56.25" x14ac:dyDescent="0.2">
      <c r="A104" s="97"/>
      <c r="B104" s="115"/>
      <c r="C104" s="95"/>
      <c r="D104" s="95"/>
      <c r="E104" s="95"/>
      <c r="F104" s="95"/>
      <c r="G104" s="95"/>
      <c r="H104" s="95"/>
      <c r="I104" s="24" t="s">
        <v>115</v>
      </c>
      <c r="J104" s="55">
        <v>0.15194147439504782</v>
      </c>
      <c r="K104" s="12">
        <v>93</v>
      </c>
      <c r="L104" s="64">
        <v>4.3</v>
      </c>
      <c r="M104" s="65">
        <f t="shared" si="1"/>
        <v>6.5334833989870557E-3</v>
      </c>
    </row>
    <row r="105" spans="1:13" ht="75" x14ac:dyDescent="0.2">
      <c r="A105" s="97"/>
      <c r="B105" s="115"/>
      <c r="C105" s="95"/>
      <c r="D105" s="95"/>
      <c r="E105" s="95"/>
      <c r="F105" s="95"/>
      <c r="G105" s="95"/>
      <c r="H105" s="95"/>
      <c r="I105" s="14" t="s">
        <v>116</v>
      </c>
      <c r="J105" s="11">
        <v>0.15194147439504782</v>
      </c>
      <c r="K105" s="12">
        <v>100</v>
      </c>
      <c r="L105" s="64">
        <v>5</v>
      </c>
      <c r="M105" s="65">
        <f t="shared" si="1"/>
        <v>7.5970737197523907E-3</v>
      </c>
    </row>
    <row r="106" spans="1:13" ht="42.75" customHeight="1" x14ac:dyDescent="0.2">
      <c r="A106" s="97"/>
      <c r="B106" s="115"/>
      <c r="C106" s="95"/>
      <c r="D106" s="95"/>
      <c r="E106" s="95"/>
      <c r="F106" s="95"/>
      <c r="G106" s="95"/>
      <c r="H106" s="95"/>
      <c r="I106" s="107" t="s">
        <v>117</v>
      </c>
      <c r="J106" s="117">
        <v>0.20258863252673046</v>
      </c>
      <c r="K106" s="101">
        <v>100</v>
      </c>
      <c r="L106" s="102">
        <v>5</v>
      </c>
      <c r="M106" s="103">
        <f t="shared" si="1"/>
        <v>1.0129431626336522E-2</v>
      </c>
    </row>
    <row r="107" spans="1:13" ht="39" customHeight="1" x14ac:dyDescent="0.2">
      <c r="A107" s="97"/>
      <c r="B107" s="116"/>
      <c r="C107" s="141"/>
      <c r="D107" s="141"/>
      <c r="E107" s="141"/>
      <c r="F107" s="141"/>
      <c r="G107" s="141"/>
      <c r="H107" s="141"/>
      <c r="I107" s="24" t="s">
        <v>118</v>
      </c>
      <c r="J107" s="18">
        <v>0.27011817670230726</v>
      </c>
      <c r="K107" s="12">
        <v>96</v>
      </c>
      <c r="L107" s="64">
        <v>4.5999999999999996</v>
      </c>
      <c r="M107" s="65">
        <f t="shared" si="1"/>
        <v>1.2425436128306133E-2</v>
      </c>
    </row>
    <row r="108" spans="1:13" ht="21" x14ac:dyDescent="0.2">
      <c r="A108" s="97"/>
      <c r="B108" s="201" t="s">
        <v>127</v>
      </c>
      <c r="C108" s="176">
        <v>3</v>
      </c>
      <c r="D108" s="176">
        <v>60</v>
      </c>
      <c r="E108" s="176">
        <v>70</v>
      </c>
      <c r="F108" s="176">
        <v>80</v>
      </c>
      <c r="G108" s="176">
        <v>90</v>
      </c>
      <c r="H108" s="176">
        <v>100</v>
      </c>
      <c r="I108" s="178" t="s">
        <v>171</v>
      </c>
      <c r="J108" s="179"/>
      <c r="K108" s="179"/>
      <c r="L108" s="76">
        <v>3.88</v>
      </c>
      <c r="M108" s="70">
        <f>L108*C108/100</f>
        <v>0.1164</v>
      </c>
    </row>
    <row r="109" spans="1:13" ht="37.5" x14ac:dyDescent="0.2">
      <c r="A109" s="97"/>
      <c r="B109" s="185"/>
      <c r="C109" s="168"/>
      <c r="D109" s="168"/>
      <c r="E109" s="168"/>
      <c r="F109" s="168"/>
      <c r="G109" s="168"/>
      <c r="H109" s="168"/>
      <c r="I109" s="7" t="s">
        <v>43</v>
      </c>
      <c r="J109" s="8" t="s">
        <v>47</v>
      </c>
      <c r="K109" s="10" t="s">
        <v>48</v>
      </c>
      <c r="L109" s="125"/>
      <c r="M109" s="125"/>
    </row>
    <row r="110" spans="1:13" ht="56.25" x14ac:dyDescent="0.2">
      <c r="A110" s="97"/>
      <c r="B110" s="185"/>
      <c r="C110" s="168"/>
      <c r="D110" s="168"/>
      <c r="E110" s="168"/>
      <c r="F110" s="168"/>
      <c r="G110" s="168"/>
      <c r="H110" s="168"/>
      <c r="I110" s="14" t="s">
        <v>128</v>
      </c>
      <c r="J110" s="11">
        <v>0.379746835443038</v>
      </c>
      <c r="K110" s="12">
        <v>91</v>
      </c>
      <c r="L110" s="64">
        <v>4.0999999999999996</v>
      </c>
      <c r="M110" s="65">
        <f>J110*L110/100</f>
        <v>1.5569620253164556E-2</v>
      </c>
    </row>
    <row r="111" spans="1:13" ht="37.5" x14ac:dyDescent="0.2">
      <c r="A111" s="97"/>
      <c r="B111" s="185"/>
      <c r="C111" s="168"/>
      <c r="D111" s="168"/>
      <c r="E111" s="168"/>
      <c r="F111" s="168"/>
      <c r="G111" s="168"/>
      <c r="H111" s="168"/>
      <c r="I111" s="14" t="s">
        <v>129</v>
      </c>
      <c r="J111" s="55">
        <v>1.860759493670886</v>
      </c>
      <c r="K111" s="12">
        <v>85</v>
      </c>
      <c r="L111" s="64">
        <v>3.5</v>
      </c>
      <c r="M111" s="65">
        <f>J111*L111/100</f>
        <v>6.5126582278481018E-2</v>
      </c>
    </row>
    <row r="112" spans="1:13" ht="37.5" x14ac:dyDescent="0.2">
      <c r="A112" s="97"/>
      <c r="B112" s="185"/>
      <c r="C112" s="168"/>
      <c r="D112" s="168"/>
      <c r="E112" s="168"/>
      <c r="F112" s="168"/>
      <c r="G112" s="168"/>
      <c r="H112" s="168"/>
      <c r="I112" s="14" t="s">
        <v>130</v>
      </c>
      <c r="J112" s="55">
        <v>0.2848101265822785</v>
      </c>
      <c r="K112" s="12">
        <v>99</v>
      </c>
      <c r="L112" s="64">
        <v>4.9000000000000004</v>
      </c>
      <c r="M112" s="65">
        <f>J112*L112/100</f>
        <v>1.3955696202531646E-2</v>
      </c>
    </row>
    <row r="113" spans="1:13" ht="44.25" customHeight="1" x14ac:dyDescent="0.2">
      <c r="A113" s="98"/>
      <c r="B113" s="202"/>
      <c r="C113" s="169"/>
      <c r="D113" s="169"/>
      <c r="E113" s="169"/>
      <c r="F113" s="169"/>
      <c r="G113" s="169"/>
      <c r="H113" s="169"/>
      <c r="I113" s="22" t="s">
        <v>131</v>
      </c>
      <c r="J113" s="18">
        <v>0.47468354430379744</v>
      </c>
      <c r="K113" s="19">
        <v>80</v>
      </c>
      <c r="L113" s="67">
        <v>3</v>
      </c>
      <c r="M113" s="94">
        <f>J113*L113/100</f>
        <v>1.4240506329113924E-2</v>
      </c>
    </row>
    <row r="114" spans="1:13" ht="155.25" customHeight="1" x14ac:dyDescent="0.2">
      <c r="A114" s="97"/>
      <c r="B114" s="141" t="s">
        <v>137</v>
      </c>
      <c r="C114" s="132">
        <v>3</v>
      </c>
      <c r="D114" s="132">
        <v>92</v>
      </c>
      <c r="E114" s="132">
        <v>94</v>
      </c>
      <c r="F114" s="132">
        <v>96</v>
      </c>
      <c r="G114" s="132">
        <v>98</v>
      </c>
      <c r="H114" s="132">
        <v>100</v>
      </c>
      <c r="I114" s="193" t="s">
        <v>177</v>
      </c>
      <c r="J114" s="194"/>
      <c r="K114" s="195"/>
      <c r="L114" s="130">
        <v>4.79</v>
      </c>
      <c r="M114" s="131">
        <f>L114*C114/100</f>
        <v>0.14370000000000002</v>
      </c>
    </row>
    <row r="115" spans="1:13" ht="42" x14ac:dyDescent="0.2">
      <c r="A115" s="98"/>
      <c r="B115" s="136" t="s">
        <v>78</v>
      </c>
      <c r="C115" s="57">
        <v>0</v>
      </c>
      <c r="D115" s="5"/>
      <c r="E115" s="5"/>
      <c r="F115" s="5"/>
      <c r="G115" s="5"/>
      <c r="H115" s="5"/>
      <c r="I115" s="172"/>
      <c r="J115" s="172"/>
      <c r="K115" s="173"/>
      <c r="L115" s="72"/>
      <c r="M115" s="72"/>
    </row>
    <row r="116" spans="1:13" ht="42" x14ac:dyDescent="0.2">
      <c r="A116" s="159" t="s">
        <v>54</v>
      </c>
      <c r="B116" s="136" t="s">
        <v>68</v>
      </c>
      <c r="C116" s="5">
        <v>3</v>
      </c>
      <c r="D116" s="5">
        <v>81</v>
      </c>
      <c r="E116" s="5">
        <v>83</v>
      </c>
      <c r="F116" s="5">
        <v>85</v>
      </c>
      <c r="G116" s="5">
        <v>87</v>
      </c>
      <c r="H116" s="5">
        <v>89</v>
      </c>
      <c r="I116" s="148" t="s">
        <v>172</v>
      </c>
      <c r="J116" s="186"/>
      <c r="K116" s="187"/>
      <c r="L116" s="68">
        <v>2.81</v>
      </c>
      <c r="M116" s="66">
        <f>L116*C116/100</f>
        <v>8.43E-2</v>
      </c>
    </row>
    <row r="117" spans="1:13" ht="42" x14ac:dyDescent="0.2">
      <c r="A117" s="161"/>
      <c r="B117" s="34" t="s">
        <v>69</v>
      </c>
      <c r="C117" s="57">
        <v>0</v>
      </c>
      <c r="D117" s="5"/>
      <c r="E117" s="5"/>
      <c r="F117" s="5"/>
      <c r="G117" s="5"/>
      <c r="H117" s="5"/>
      <c r="I117" s="172"/>
      <c r="J117" s="172"/>
      <c r="K117" s="173"/>
      <c r="L117" s="72"/>
      <c r="M117" s="72"/>
    </row>
    <row r="118" spans="1:13" ht="63" x14ac:dyDescent="0.2">
      <c r="A118" s="32" t="s">
        <v>29</v>
      </c>
      <c r="B118" s="136" t="s">
        <v>77</v>
      </c>
      <c r="C118" s="57">
        <v>0</v>
      </c>
      <c r="D118" s="5"/>
      <c r="E118" s="5"/>
      <c r="F118" s="5"/>
      <c r="G118" s="5"/>
      <c r="H118" s="5"/>
      <c r="I118" s="172"/>
      <c r="J118" s="172"/>
      <c r="K118" s="173"/>
      <c r="L118" s="72"/>
      <c r="M118" s="72"/>
    </row>
    <row r="119" spans="1:13" ht="84" x14ac:dyDescent="0.2">
      <c r="A119" s="32" t="s">
        <v>30</v>
      </c>
      <c r="B119" s="136" t="s">
        <v>76</v>
      </c>
      <c r="C119" s="57">
        <v>0</v>
      </c>
      <c r="D119" s="5"/>
      <c r="E119" s="5"/>
      <c r="F119" s="5"/>
      <c r="G119" s="5"/>
      <c r="H119" s="5"/>
      <c r="I119" s="172"/>
      <c r="J119" s="172"/>
      <c r="K119" s="173"/>
      <c r="L119" s="72"/>
      <c r="M119" s="72"/>
    </row>
    <row r="120" spans="1:13" ht="42" x14ac:dyDescent="0.2">
      <c r="A120" s="159" t="s">
        <v>36</v>
      </c>
      <c r="B120" s="136" t="s">
        <v>75</v>
      </c>
      <c r="C120" s="57">
        <v>0</v>
      </c>
      <c r="D120" s="5"/>
      <c r="E120" s="5"/>
      <c r="F120" s="5"/>
      <c r="G120" s="5"/>
      <c r="H120" s="5"/>
      <c r="I120" s="172"/>
      <c r="J120" s="172"/>
      <c r="K120" s="173"/>
      <c r="L120" s="72"/>
      <c r="M120" s="72"/>
    </row>
    <row r="121" spans="1:13" ht="63" x14ac:dyDescent="0.2">
      <c r="A121" s="161"/>
      <c r="B121" s="34" t="s">
        <v>132</v>
      </c>
      <c r="C121" s="5">
        <v>3</v>
      </c>
      <c r="D121" s="49">
        <v>80</v>
      </c>
      <c r="E121" s="49">
        <v>85</v>
      </c>
      <c r="F121" s="49">
        <v>90</v>
      </c>
      <c r="G121" s="49">
        <v>95</v>
      </c>
      <c r="H121" s="49">
        <v>100</v>
      </c>
      <c r="I121" s="222" t="s">
        <v>178</v>
      </c>
      <c r="J121" s="186"/>
      <c r="K121" s="187"/>
      <c r="L121" s="68">
        <v>5</v>
      </c>
      <c r="M121" s="66">
        <f>L121*C121/100</f>
        <v>0.15</v>
      </c>
    </row>
    <row r="122" spans="1:13" s="50" customFormat="1" ht="63" x14ac:dyDescent="0.2">
      <c r="A122" s="96" t="s">
        <v>37</v>
      </c>
      <c r="B122" s="34" t="s">
        <v>74</v>
      </c>
      <c r="C122" s="60">
        <v>0</v>
      </c>
      <c r="D122" s="49"/>
      <c r="E122" s="49"/>
      <c r="F122" s="49"/>
      <c r="G122" s="49"/>
      <c r="H122" s="49"/>
      <c r="I122" s="213"/>
      <c r="J122" s="213"/>
      <c r="K122" s="214"/>
      <c r="L122" s="75"/>
      <c r="M122" s="75"/>
    </row>
    <row r="123" spans="1:13" ht="42" x14ac:dyDescent="0.2">
      <c r="A123" s="98"/>
      <c r="B123" s="34" t="s">
        <v>64</v>
      </c>
      <c r="C123" s="49">
        <v>3</v>
      </c>
      <c r="D123" s="49">
        <v>10</v>
      </c>
      <c r="E123" s="49">
        <v>30</v>
      </c>
      <c r="F123" s="49">
        <v>50</v>
      </c>
      <c r="G123" s="49">
        <v>70</v>
      </c>
      <c r="H123" s="49">
        <v>100</v>
      </c>
      <c r="I123" s="147" t="s">
        <v>136</v>
      </c>
      <c r="J123" s="148"/>
      <c r="K123" s="149"/>
      <c r="L123" s="68">
        <v>5</v>
      </c>
      <c r="M123" s="66">
        <f>L123*C123/100</f>
        <v>0.15</v>
      </c>
    </row>
    <row r="124" spans="1:13" s="50" customFormat="1" ht="63" x14ac:dyDescent="0.2">
      <c r="A124" s="98"/>
      <c r="B124" s="116" t="s">
        <v>73</v>
      </c>
      <c r="C124" s="128">
        <v>3</v>
      </c>
      <c r="D124" s="128">
        <v>80</v>
      </c>
      <c r="E124" s="128">
        <v>85</v>
      </c>
      <c r="F124" s="128">
        <v>90</v>
      </c>
      <c r="G124" s="128">
        <v>95</v>
      </c>
      <c r="H124" s="128">
        <v>100</v>
      </c>
      <c r="I124" s="188" t="s">
        <v>135</v>
      </c>
      <c r="J124" s="188"/>
      <c r="K124" s="189"/>
      <c r="L124" s="130">
        <v>1</v>
      </c>
      <c r="M124" s="131">
        <f>L124*C124/100</f>
        <v>0.03</v>
      </c>
    </row>
    <row r="125" spans="1:13" ht="84" x14ac:dyDescent="0.2">
      <c r="A125" s="32" t="s">
        <v>31</v>
      </c>
      <c r="B125" s="136" t="s">
        <v>72</v>
      </c>
      <c r="C125" s="57">
        <v>0</v>
      </c>
      <c r="D125" s="5"/>
      <c r="E125" s="5"/>
      <c r="F125" s="5"/>
      <c r="G125" s="5"/>
      <c r="H125" s="5"/>
      <c r="I125" s="172"/>
      <c r="J125" s="172"/>
      <c r="K125" s="173"/>
      <c r="L125" s="72"/>
      <c r="M125" s="72"/>
    </row>
    <row r="126" spans="1:13" ht="63" x14ac:dyDescent="0.2">
      <c r="A126" s="159" t="s">
        <v>32</v>
      </c>
      <c r="B126" s="136" t="s">
        <v>71</v>
      </c>
      <c r="C126" s="57">
        <v>0</v>
      </c>
      <c r="D126" s="5"/>
      <c r="E126" s="5"/>
      <c r="F126" s="5"/>
      <c r="G126" s="5"/>
      <c r="H126" s="5"/>
      <c r="I126" s="172"/>
      <c r="J126" s="172"/>
      <c r="K126" s="173"/>
      <c r="L126" s="72"/>
      <c r="M126" s="72"/>
    </row>
    <row r="127" spans="1:13" ht="63" x14ac:dyDescent="0.2">
      <c r="A127" s="161"/>
      <c r="B127" s="136" t="s">
        <v>70</v>
      </c>
      <c r="C127" s="5">
        <v>3</v>
      </c>
      <c r="D127" s="5">
        <v>80</v>
      </c>
      <c r="E127" s="5">
        <v>85</v>
      </c>
      <c r="F127" s="5">
        <v>90</v>
      </c>
      <c r="G127" s="5">
        <v>95</v>
      </c>
      <c r="H127" s="5">
        <v>100</v>
      </c>
      <c r="I127" s="186" t="s">
        <v>134</v>
      </c>
      <c r="J127" s="186"/>
      <c r="K127" s="187"/>
      <c r="L127" s="68">
        <v>1</v>
      </c>
      <c r="M127" s="66">
        <f>L127*C127/100</f>
        <v>0.03</v>
      </c>
    </row>
    <row r="128" spans="1:13" ht="72.75" customHeight="1" x14ac:dyDescent="0.2">
      <c r="A128" s="159" t="s">
        <v>33</v>
      </c>
      <c r="B128" s="136" t="s">
        <v>91</v>
      </c>
      <c r="C128" s="57">
        <v>0</v>
      </c>
      <c r="D128" s="5"/>
      <c r="E128" s="5"/>
      <c r="F128" s="5"/>
      <c r="G128" s="26"/>
      <c r="H128" s="26"/>
      <c r="I128" s="142"/>
      <c r="J128" s="142"/>
      <c r="K128" s="142"/>
      <c r="L128" s="72"/>
      <c r="M128" s="72"/>
    </row>
    <row r="129" spans="1:13" ht="63" x14ac:dyDescent="0.2">
      <c r="A129" s="161"/>
      <c r="B129" s="136" t="s">
        <v>154</v>
      </c>
      <c r="C129" s="5">
        <v>3</v>
      </c>
      <c r="D129" s="5">
        <v>60</v>
      </c>
      <c r="E129" s="5">
        <v>70</v>
      </c>
      <c r="F129" s="5">
        <v>80</v>
      </c>
      <c r="G129" s="26">
        <v>90</v>
      </c>
      <c r="H129" s="26">
        <v>100</v>
      </c>
      <c r="I129" s="186" t="s">
        <v>173</v>
      </c>
      <c r="J129" s="186"/>
      <c r="K129" s="187"/>
      <c r="L129" s="68">
        <v>1</v>
      </c>
      <c r="M129" s="66">
        <f>L129*C129/100</f>
        <v>0.03</v>
      </c>
    </row>
    <row r="130" spans="1:13" s="36" customFormat="1" ht="27" customHeight="1" x14ac:dyDescent="0.35">
      <c r="A130" s="198" t="s">
        <v>55</v>
      </c>
      <c r="B130" s="199"/>
      <c r="C130" s="41">
        <f>C6+C68</f>
        <v>105</v>
      </c>
      <c r="D130" s="35"/>
      <c r="E130" s="35"/>
      <c r="F130" s="35"/>
      <c r="G130" s="35"/>
      <c r="H130" s="35"/>
      <c r="I130" s="198" t="s">
        <v>56</v>
      </c>
      <c r="J130" s="200"/>
      <c r="K130" s="200"/>
      <c r="L130" s="199"/>
      <c r="M130" s="47">
        <f>M129+M127+M124+M123+M121+M116+M114+M108+M89+M81+++++M77+M73+M72+M71+M66+M65+M64+M57+M52+M50+M46+M44+M25+M15+M8</f>
        <v>3.9977999999999998</v>
      </c>
    </row>
    <row r="132" spans="1:13" s="1" customFormat="1" ht="27.75" customHeight="1" x14ac:dyDescent="0.35">
      <c r="A132" s="37"/>
      <c r="B132" s="37"/>
      <c r="C132" s="196" t="s">
        <v>57</v>
      </c>
      <c r="D132" s="196"/>
      <c r="E132" s="196"/>
      <c r="F132" s="42" t="s">
        <v>58</v>
      </c>
      <c r="G132" s="38" t="s">
        <v>152</v>
      </c>
      <c r="H132" s="39" t="s">
        <v>59</v>
      </c>
      <c r="J132" s="197" t="s">
        <v>60</v>
      </c>
      <c r="K132" s="197"/>
      <c r="L132" s="197"/>
      <c r="M132" s="197"/>
    </row>
    <row r="133" spans="1:13" s="1" customFormat="1" ht="36" customHeight="1" x14ac:dyDescent="0.35">
      <c r="A133" s="37"/>
      <c r="B133" s="37"/>
      <c r="C133" s="37"/>
      <c r="D133" s="37"/>
      <c r="E133" s="37"/>
      <c r="F133" s="42" t="s">
        <v>58</v>
      </c>
      <c r="G133" s="40">
        <f>(100/C130)*M130</f>
        <v>3.8074285714285709</v>
      </c>
      <c r="H133" s="37"/>
      <c r="I133" s="37"/>
      <c r="J133" s="192" t="s">
        <v>61</v>
      </c>
      <c r="K133" s="192"/>
      <c r="L133" s="192"/>
      <c r="M133" s="192"/>
    </row>
  </sheetData>
  <mergeCells count="136">
    <mergeCell ref="I47:K47"/>
    <mergeCell ref="B46:B49"/>
    <mergeCell ref="I51:K51"/>
    <mergeCell ref="I24:K24"/>
    <mergeCell ref="A51:A53"/>
    <mergeCell ref="B44:B45"/>
    <mergeCell ref="C44:C45"/>
    <mergeCell ref="L73:L76"/>
    <mergeCell ref="H8:H14"/>
    <mergeCell ref="G8:G14"/>
    <mergeCell ref="A7:A14"/>
    <mergeCell ref="A61:A62"/>
    <mergeCell ref="I54:K54"/>
    <mergeCell ref="I52:K52"/>
    <mergeCell ref="I53:K53"/>
    <mergeCell ref="I55:K55"/>
    <mergeCell ref="I56:K56"/>
    <mergeCell ref="I57:K57"/>
    <mergeCell ref="I58:K58"/>
    <mergeCell ref="I59:K59"/>
    <mergeCell ref="I60:K60"/>
    <mergeCell ref="I61:K61"/>
    <mergeCell ref="I62:K62"/>
    <mergeCell ref="A57:A58"/>
    <mergeCell ref="A59:A60"/>
    <mergeCell ref="I50:K50"/>
    <mergeCell ref="A1:M1"/>
    <mergeCell ref="A2:M2"/>
    <mergeCell ref="A3:M3"/>
    <mergeCell ref="I4:K5"/>
    <mergeCell ref="L4:M4"/>
    <mergeCell ref="I8:K8"/>
    <mergeCell ref="I15:K15"/>
    <mergeCell ref="I25:K25"/>
    <mergeCell ref="I6:K6"/>
    <mergeCell ref="I7:K7"/>
    <mergeCell ref="B8:B14"/>
    <mergeCell ref="C8:C14"/>
    <mergeCell ref="D8:D14"/>
    <mergeCell ref="E8:E14"/>
    <mergeCell ref="F8:F14"/>
    <mergeCell ref="B4:B5"/>
    <mergeCell ref="L81:L84"/>
    <mergeCell ref="M73:M76"/>
    <mergeCell ref="C4:C5"/>
    <mergeCell ref="D4:H4"/>
    <mergeCell ref="A6:B6"/>
    <mergeCell ref="A120:A121"/>
    <mergeCell ref="I123:K123"/>
    <mergeCell ref="M77:M80"/>
    <mergeCell ref="M81:M84"/>
    <mergeCell ref="I81:K81"/>
    <mergeCell ref="A116:A117"/>
    <mergeCell ref="I116:K116"/>
    <mergeCell ref="I117:K117"/>
    <mergeCell ref="I118:K118"/>
    <mergeCell ref="I119:K119"/>
    <mergeCell ref="I120:K120"/>
    <mergeCell ref="I122:K122"/>
    <mergeCell ref="A4:A5"/>
    <mergeCell ref="L44:L45"/>
    <mergeCell ref="M44:M45"/>
    <mergeCell ref="I44:K45"/>
    <mergeCell ref="I46:K46"/>
    <mergeCell ref="A63:A64"/>
    <mergeCell ref="I121:K121"/>
    <mergeCell ref="I66:K66"/>
    <mergeCell ref="I67:K67"/>
    <mergeCell ref="I68:K68"/>
    <mergeCell ref="I69:K69"/>
    <mergeCell ref="I70:K70"/>
    <mergeCell ref="I71:K71"/>
    <mergeCell ref="I72:K72"/>
    <mergeCell ref="E77:E80"/>
    <mergeCell ref="L77:L80"/>
    <mergeCell ref="B89:B91"/>
    <mergeCell ref="I127:K127"/>
    <mergeCell ref="I129:K129"/>
    <mergeCell ref="I124:K124"/>
    <mergeCell ref="A126:A127"/>
    <mergeCell ref="A128:A129"/>
    <mergeCell ref="I89:K89"/>
    <mergeCell ref="J133:M133"/>
    <mergeCell ref="I114:K114"/>
    <mergeCell ref="C132:E132"/>
    <mergeCell ref="J132:M132"/>
    <mergeCell ref="A130:B130"/>
    <mergeCell ref="I130:L130"/>
    <mergeCell ref="I125:K125"/>
    <mergeCell ref="I126:K126"/>
    <mergeCell ref="B108:B113"/>
    <mergeCell ref="C108:C113"/>
    <mergeCell ref="D108:D113"/>
    <mergeCell ref="E108:E113"/>
    <mergeCell ref="F108:F113"/>
    <mergeCell ref="G108:G113"/>
    <mergeCell ref="H108:H113"/>
    <mergeCell ref="I108:K108"/>
    <mergeCell ref="I115:K115"/>
    <mergeCell ref="B77:B80"/>
    <mergeCell ref="I86:K86"/>
    <mergeCell ref="I88:K88"/>
    <mergeCell ref="I87:K87"/>
    <mergeCell ref="B81:B84"/>
    <mergeCell ref="C81:C84"/>
    <mergeCell ref="D81:D84"/>
    <mergeCell ref="E81:E84"/>
    <mergeCell ref="F81:F84"/>
    <mergeCell ref="G81:G84"/>
    <mergeCell ref="H81:H84"/>
    <mergeCell ref="C77:C80"/>
    <mergeCell ref="D77:D80"/>
    <mergeCell ref="I64:K64"/>
    <mergeCell ref="L46:L49"/>
    <mergeCell ref="M46:M49"/>
    <mergeCell ref="A44:A49"/>
    <mergeCell ref="A54:A56"/>
    <mergeCell ref="A73:A85"/>
    <mergeCell ref="I48:K48"/>
    <mergeCell ref="I49:K49"/>
    <mergeCell ref="F77:F80"/>
    <mergeCell ref="G77:G80"/>
    <mergeCell ref="H77:H80"/>
    <mergeCell ref="I85:K85"/>
    <mergeCell ref="I63:K63"/>
    <mergeCell ref="I65:K65"/>
    <mergeCell ref="A68:B68"/>
    <mergeCell ref="A69:A70"/>
    <mergeCell ref="A65:A66"/>
    <mergeCell ref="B73:B76"/>
    <mergeCell ref="C73:C76"/>
    <mergeCell ref="D73:D76"/>
    <mergeCell ref="E73:E76"/>
    <mergeCell ref="F73:F76"/>
    <mergeCell ref="G73:G76"/>
    <mergeCell ref="H73:H76"/>
  </mergeCells>
  <pageMargins left="0.51181102362204722" right="0.19685039370078741" top="0.62992125984251968" bottom="0.19685039370078741" header="0.31496062992125984" footer="0.27559055118110237"/>
  <pageSetup paperSize="9" scale="75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Sheet1!OLE_LINK4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2017-08-08T02:50:49Z</cp:lastPrinted>
  <dcterms:created xsi:type="dcterms:W3CDTF">2017-02-27T02:23:05Z</dcterms:created>
  <dcterms:modified xsi:type="dcterms:W3CDTF">2017-08-08T02:51:42Z</dcterms:modified>
</cp:coreProperties>
</file>